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 calcMode="autoNoTable"/>
</workbook>
</file>

<file path=xl/calcChain.xml><?xml version="1.0" encoding="utf-8"?>
<calcChain xmlns="http://schemas.openxmlformats.org/spreadsheetml/2006/main">
  <c r="K6" i="9" l="1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5" i="9"/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<sst xmlns="http://schemas.openxmlformats.org/spreadsheetml/2006/main" count="167" uniqueCount="131">
  <si>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</si>
  <si>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</si>
  <si>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</si>
  <si>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</si>
  <si>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</si>
  <si>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</si>
  <si>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</si>
  <si>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</si>
  <si>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</si>
  <si>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</si>
  <si>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</si>
  <si>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</si>
  <si>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</si>
  <si>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</si>
  <si>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</si>
  <si>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</si>
  <si>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</si>
  <si>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</si>
  <si>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</si>
  <si>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</si>
  <si>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</si>
  <si>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</si>
  <si>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</si>
  <si>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</si>
  <si>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</si>
  <si>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</si>
  <si>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</si>
  <si>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</si>
  <si>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</si>
  <si>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</si>
  <si>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</si>
  <si>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</si>
  <si>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</si>
  <si>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</si>
  <si>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</si>
  <si>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</si>
  <si>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</si>
  <si>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</si>
  <si>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</si>
  <si>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</si>
  <si>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</si>
  <si>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</si>
  <si>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</si>
  <si>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</si>
  <si>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</si>
  <si>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</si>
  <si>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</si>
  <si>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</si>
  <si>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</si>
  <si>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</si>
  <si>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</si>
  <si>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</si>
  <si>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</si>
  <si>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</si>
  <si>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</si>
  <si>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</si>
  <si>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</si>
  <si>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</si>
  <si>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</si>
  <si>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</si>
  <si>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</si>
  <si>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</si>
  <si>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</si>
  <si>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</si>
  <si>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</si>
  <si>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</si>
  <si>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</si>
  <si>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</si>
  <si>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</si>
  <si>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</si>
  <si>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</si>
  <si>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</si>
  <si>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</si>
  <si>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</si>
  <si>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</si>
  <si>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</si>
  <si>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</si>
  <si>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</si>
  <si>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</si>
  <si>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</si>
  <si>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</si>
  <si>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</si>
  <si>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</si>
  <si>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</si>
  <si>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</si>
  <si>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</si>
  <si>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</si>
  <si>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</si>
  <si>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</si>
  <si>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</si>
  <si>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</si>
  <si>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</si>
  <si>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</si>
  <si>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</si>
  <si>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</si>
  <si>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</si>
  <si>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</si>
  <si>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</si>
  <si>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</si>
  <si>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</si>
  <si>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</si>
  <si>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</si>
  <si>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</si>
  <si>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</si>
  <si>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</si>
  <si>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</si>
  <si>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</si>
  <si>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</si>
  <si>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</si>
  <si>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</si>
  <si>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</si>
  <si>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</si>
  <si>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</si>
  <si>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</si>
  <si>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</si>
  <si>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</si>
  <si>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</si>
  <si>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</si>
  <si>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</si>
  <si>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</si>
  <si>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</si>
  <si>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</si>
  <si>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</si>
  <si>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</si>
  <si>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</si>
  <si>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</si>
  <si>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</si>
  <si>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</si>
  <si>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</si>
  <si>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</si>
  <si>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30-Nov-2021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</si>
</sst>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9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164" fontId="19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" fontId="3" fillId="0" borderId="0" xfId="0" applyNumberFormat="1" applyFont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4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112" t="s">
        <v>75</v>
      </c>
      <c r="B1" s="89" t="s">
        <v>28</v>
      </c>
      <c r="C1" s="103" t="s">
        <v>130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5"/>
      <c r="BL1" s="81"/>
      <c r="BM1" s="81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13"/>
      <c r="B2" s="90"/>
      <c r="C2" s="91" t="s">
        <v>27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  <c r="W2" s="91" t="s">
        <v>25</v>
      </c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3"/>
      <c r="AQ2" s="91" t="s">
        <v>26</v>
      </c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3"/>
      <c r="BK2" s="106" t="s">
        <v>23</v>
      </c>
      <c r="BL2" s="82"/>
      <c r="BM2" s="82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3"/>
      <c r="B3" s="90"/>
      <c r="C3" s="97" t="s">
        <v>119</v>
      </c>
      <c r="D3" s="98"/>
      <c r="E3" s="98"/>
      <c r="F3" s="98"/>
      <c r="G3" s="98"/>
      <c r="H3" s="98"/>
      <c r="I3" s="98"/>
      <c r="J3" s="98"/>
      <c r="K3" s="98"/>
      <c r="L3" s="99"/>
      <c r="M3" s="97" t="s">
        <v>120</v>
      </c>
      <c r="N3" s="98"/>
      <c r="O3" s="98"/>
      <c r="P3" s="98"/>
      <c r="Q3" s="98"/>
      <c r="R3" s="98"/>
      <c r="S3" s="98"/>
      <c r="T3" s="98"/>
      <c r="U3" s="98"/>
      <c r="V3" s="99"/>
      <c r="W3" s="97" t="s">
        <v>119</v>
      </c>
      <c r="X3" s="98"/>
      <c r="Y3" s="98"/>
      <c r="Z3" s="98"/>
      <c r="AA3" s="98"/>
      <c r="AB3" s="98"/>
      <c r="AC3" s="98"/>
      <c r="AD3" s="98"/>
      <c r="AE3" s="98"/>
      <c r="AF3" s="99"/>
      <c r="AG3" s="97" t="s">
        <v>120</v>
      </c>
      <c r="AH3" s="98"/>
      <c r="AI3" s="98"/>
      <c r="AJ3" s="98"/>
      <c r="AK3" s="98"/>
      <c r="AL3" s="98"/>
      <c r="AM3" s="98"/>
      <c r="AN3" s="98"/>
      <c r="AO3" s="98"/>
      <c r="AP3" s="99"/>
      <c r="AQ3" s="97" t="s">
        <v>119</v>
      </c>
      <c r="AR3" s="98"/>
      <c r="AS3" s="98"/>
      <c r="AT3" s="98"/>
      <c r="AU3" s="98"/>
      <c r="AV3" s="98"/>
      <c r="AW3" s="98"/>
      <c r="AX3" s="98"/>
      <c r="AY3" s="98"/>
      <c r="AZ3" s="99"/>
      <c r="BA3" s="97" t="s">
        <v>120</v>
      </c>
      <c r="BB3" s="98"/>
      <c r="BC3" s="98"/>
      <c r="BD3" s="98"/>
      <c r="BE3" s="98"/>
      <c r="BF3" s="98"/>
      <c r="BG3" s="98"/>
      <c r="BH3" s="98"/>
      <c r="BI3" s="98"/>
      <c r="BJ3" s="99"/>
      <c r="BK3" s="107"/>
      <c r="BL3" s="83"/>
      <c r="BM3" s="83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3"/>
      <c r="B4" s="90"/>
      <c r="C4" s="94" t="s">
        <v>34</v>
      </c>
      <c r="D4" s="95"/>
      <c r="E4" s="95"/>
      <c r="F4" s="95"/>
      <c r="G4" s="96"/>
      <c r="H4" s="94" t="s">
        <v>35</v>
      </c>
      <c r="I4" s="95"/>
      <c r="J4" s="95"/>
      <c r="K4" s="95"/>
      <c r="L4" s="96"/>
      <c r="M4" s="94" t="s">
        <v>34</v>
      </c>
      <c r="N4" s="95"/>
      <c r="O4" s="95"/>
      <c r="P4" s="95"/>
      <c r="Q4" s="96"/>
      <c r="R4" s="94" t="s">
        <v>35</v>
      </c>
      <c r="S4" s="95"/>
      <c r="T4" s="95"/>
      <c r="U4" s="95"/>
      <c r="V4" s="96"/>
      <c r="W4" s="94" t="s">
        <v>34</v>
      </c>
      <c r="X4" s="95"/>
      <c r="Y4" s="95"/>
      <c r="Z4" s="95"/>
      <c r="AA4" s="96"/>
      <c r="AB4" s="94" t="s">
        <v>35</v>
      </c>
      <c r="AC4" s="95"/>
      <c r="AD4" s="95"/>
      <c r="AE4" s="95"/>
      <c r="AF4" s="96"/>
      <c r="AG4" s="94" t="s">
        <v>34</v>
      </c>
      <c r="AH4" s="95"/>
      <c r="AI4" s="95"/>
      <c r="AJ4" s="95"/>
      <c r="AK4" s="96"/>
      <c r="AL4" s="94" t="s">
        <v>35</v>
      </c>
      <c r="AM4" s="95"/>
      <c r="AN4" s="95"/>
      <c r="AO4" s="95"/>
      <c r="AP4" s="96"/>
      <c r="AQ4" s="94" t="s">
        <v>34</v>
      </c>
      <c r="AR4" s="95"/>
      <c r="AS4" s="95"/>
      <c r="AT4" s="95"/>
      <c r="AU4" s="96"/>
      <c r="AV4" s="94" t="s">
        <v>35</v>
      </c>
      <c r="AW4" s="95"/>
      <c r="AX4" s="95"/>
      <c r="AY4" s="95"/>
      <c r="AZ4" s="96"/>
      <c r="BA4" s="94" t="s">
        <v>34</v>
      </c>
      <c r="BB4" s="95"/>
      <c r="BC4" s="95"/>
      <c r="BD4" s="95"/>
      <c r="BE4" s="96"/>
      <c r="BF4" s="94" t="s">
        <v>35</v>
      </c>
      <c r="BG4" s="95"/>
      <c r="BH4" s="95"/>
      <c r="BI4" s="95"/>
      <c r="BJ4" s="96"/>
      <c r="BK4" s="107"/>
      <c r="BL4" s="83"/>
      <c r="BM4" s="83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113"/>
      <c r="B5" s="90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8"/>
      <c r="BL5" s="84"/>
      <c r="BM5" s="84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2"/>
    </row>
    <row r="7" spans="1:99" x14ac:dyDescent="0.2">
      <c r="A7" s="15" t="s">
        <v>76</v>
      </c>
      <c r="B7" s="18" t="s">
        <v>12</v>
      </c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99" x14ac:dyDescent="0.2">
      <c r="A8" s="15"/>
      <c r="B8" s="28" t="s">
        <v>101</v>
      </c>
      <c r="C8" s="34">
        <v>0</v>
      </c>
      <c r="D8" s="34">
        <v>41.376337566233005</v>
      </c>
      <c r="E8" s="34">
        <v>0</v>
      </c>
      <c r="F8" s="34">
        <v>0</v>
      </c>
      <c r="G8" s="34">
        <v>0</v>
      </c>
      <c r="H8" s="34">
        <v>7.3053933769303061</v>
      </c>
      <c r="I8" s="34">
        <v>222.75222465793192</v>
      </c>
      <c r="J8" s="34">
        <v>48.487028157832896</v>
      </c>
      <c r="K8" s="34">
        <v>0</v>
      </c>
      <c r="L8" s="34">
        <v>68.741991760892205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4.1989198620370747</v>
      </c>
      <c r="S8" s="34">
        <v>1.4317978986662001</v>
      </c>
      <c r="T8" s="34">
        <v>33.333865934699702</v>
      </c>
      <c r="U8" s="34">
        <v>0</v>
      </c>
      <c r="V8" s="34">
        <v>8.9997912978298995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2.4885045558580998</v>
      </c>
      <c r="AC8" s="34">
        <v>291.09189588732977</v>
      </c>
      <c r="AD8" s="34">
        <v>11.666530693333</v>
      </c>
      <c r="AE8" s="34">
        <v>0</v>
      </c>
      <c r="AF8" s="34">
        <v>38.401640459323403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2.2896699805914</v>
      </c>
      <c r="AM8" s="34">
        <v>50.837912000965325</v>
      </c>
      <c r="AN8" s="34">
        <v>86.027393574132603</v>
      </c>
      <c r="AO8" s="34">
        <v>0</v>
      </c>
      <c r="AP8" s="34">
        <v>27.502133970593103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7.5054553421104924</v>
      </c>
      <c r="AW8" s="34">
        <v>10.487510056998699</v>
      </c>
      <c r="AX8" s="34">
        <v>1.2046732205666</v>
      </c>
      <c r="AY8" s="34">
        <v>0</v>
      </c>
      <c r="AZ8" s="34">
        <v>25.1273600059267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1.8378721050563001</v>
      </c>
      <c r="BG8" s="34">
        <v>6.8552907233100008E-2</v>
      </c>
      <c r="BH8" s="34">
        <v>5.0879100333000001E-3</v>
      </c>
      <c r="BI8" s="34">
        <v>0</v>
      </c>
      <c r="BJ8" s="34">
        <v>2.8614468302987999</v>
      </c>
      <c r="BK8" s="35">
        <f>SUM(C8:BJ8)</f>
        <v>996.03099001340388</v>
      </c>
      <c r="BL8" s="79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41.376337566233005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7.3053933769303061</v>
      </c>
      <c r="I9" s="61">
        <f t="shared" si="0"/>
        <v>222.75222465793192</v>
      </c>
      <c r="J9" s="61">
        <f t="shared" si="0"/>
        <v>48.487028157832896</v>
      </c>
      <c r="K9" s="61">
        <f t="shared" si="0"/>
        <v>0</v>
      </c>
      <c r="L9" s="61">
        <f t="shared" si="0"/>
        <v>68.741991760892205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4.1989198620370747</v>
      </c>
      <c r="S9" s="61">
        <f t="shared" si="0"/>
        <v>1.4317978986662001</v>
      </c>
      <c r="T9" s="61">
        <f t="shared" si="0"/>
        <v>33.333865934699702</v>
      </c>
      <c r="U9" s="61">
        <f t="shared" si="0"/>
        <v>0</v>
      </c>
      <c r="V9" s="61">
        <f t="shared" si="0"/>
        <v>8.9997912978298995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2.4885045558580998</v>
      </c>
      <c r="AC9" s="61">
        <f t="shared" si="0"/>
        <v>291.09189588732977</v>
      </c>
      <c r="AD9" s="61">
        <f t="shared" si="0"/>
        <v>11.666530693333</v>
      </c>
      <c r="AE9" s="61">
        <f t="shared" si="0"/>
        <v>0</v>
      </c>
      <c r="AF9" s="61">
        <f t="shared" si="0"/>
        <v>38.401640459323403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2.2896699805914</v>
      </c>
      <c r="AM9" s="61">
        <f t="shared" si="0"/>
        <v>50.837912000965325</v>
      </c>
      <c r="AN9" s="61">
        <f t="shared" si="0"/>
        <v>86.027393574132603</v>
      </c>
      <c r="AO9" s="61">
        <f t="shared" si="0"/>
        <v>0</v>
      </c>
      <c r="AP9" s="61">
        <f t="shared" si="0"/>
        <v>27.502133970593103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7.5054553421104924</v>
      </c>
      <c r="AW9" s="61">
        <f>(SUM(AW8))</f>
        <v>10.487510056998699</v>
      </c>
      <c r="AX9" s="61">
        <f t="shared" si="0"/>
        <v>1.2046732205666</v>
      </c>
      <c r="AY9" s="61">
        <f t="shared" si="0"/>
        <v>0</v>
      </c>
      <c r="AZ9" s="61">
        <f t="shared" si="0"/>
        <v>25.1273600059267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1.8378721050563001</v>
      </c>
      <c r="BG9" s="61">
        <f t="shared" si="0"/>
        <v>6.8552907233100008E-2</v>
      </c>
      <c r="BH9" s="61">
        <f t="shared" si="0"/>
        <v>5.0879100333000001E-3</v>
      </c>
      <c r="BI9" s="61">
        <f t="shared" si="0"/>
        <v>0</v>
      </c>
      <c r="BJ9" s="61">
        <f t="shared" si="0"/>
        <v>2.8614468302987999</v>
      </c>
      <c r="BK9" s="62">
        <f>SUM(BK8)</f>
        <v>996.03099001340388</v>
      </c>
    </row>
    <row r="10" spans="1:99" x14ac:dyDescent="0.2">
      <c r="A10" s="15" t="s">
        <v>77</v>
      </c>
      <c r="B10" s="19" t="s">
        <v>3</v>
      </c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2"/>
    </row>
    <row r="11" spans="1:99" x14ac:dyDescent="0.2">
      <c r="A11" s="15"/>
      <c r="B11" s="28" t="s">
        <v>102</v>
      </c>
      <c r="C11" s="34">
        <v>0</v>
      </c>
      <c r="D11" s="34">
        <v>6.6036015591665995</v>
      </c>
      <c r="E11" s="34">
        <v>0</v>
      </c>
      <c r="F11" s="34">
        <v>0</v>
      </c>
      <c r="G11" s="34">
        <v>0</v>
      </c>
      <c r="H11" s="34">
        <v>0.22463238033169997</v>
      </c>
      <c r="I11" s="34">
        <v>5.9247800766500006E-2</v>
      </c>
      <c r="J11" s="34">
        <v>0</v>
      </c>
      <c r="K11" s="34">
        <v>0</v>
      </c>
      <c r="L11" s="34">
        <v>5.1911626780331996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0.17011538989919997</v>
      </c>
      <c r="S11" s="34">
        <v>2.0858844666E-3</v>
      </c>
      <c r="T11" s="34">
        <v>0.25300475346660001</v>
      </c>
      <c r="U11" s="34">
        <v>0</v>
      </c>
      <c r="V11" s="34">
        <v>0.21503656631538881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0.68494926756260066</v>
      </c>
      <c r="AC11" s="34">
        <v>4.1706344179666006</v>
      </c>
      <c r="AD11" s="34">
        <v>0</v>
      </c>
      <c r="AE11" s="34">
        <v>0</v>
      </c>
      <c r="AF11" s="34">
        <v>5.7981130723995999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0.65964487116260007</v>
      </c>
      <c r="AM11" s="34">
        <v>0.15196126100000001</v>
      </c>
      <c r="AN11" s="34">
        <v>0</v>
      </c>
      <c r="AO11" s="34">
        <v>0</v>
      </c>
      <c r="AP11" s="34">
        <v>0.69693320813309989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0.67617252253130011</v>
      </c>
      <c r="AW11" s="34">
        <v>0.28313394623329996</v>
      </c>
      <c r="AX11" s="34">
        <v>0</v>
      </c>
      <c r="AY11" s="34">
        <v>0</v>
      </c>
      <c r="AZ11" s="34">
        <v>0.91382651286619998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0.21421614059900002</v>
      </c>
      <c r="BG11" s="34">
        <v>8.7234929665999991E-3</v>
      </c>
      <c r="BH11" s="34">
        <v>0</v>
      </c>
      <c r="BI11" s="34">
        <v>0</v>
      </c>
      <c r="BJ11" s="34">
        <v>8.9369911899900012E-2</v>
      </c>
      <c r="BK11" s="35">
        <f>SUM(C11:BJ11)</f>
        <v>27.06656563776659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6.6036015591665995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0.22463238033169997</v>
      </c>
      <c r="I12" s="61">
        <f t="shared" si="1"/>
        <v>5.9247800766500006E-2</v>
      </c>
      <c r="J12" s="61">
        <f t="shared" si="1"/>
        <v>0</v>
      </c>
      <c r="K12" s="61">
        <f t="shared" si="1"/>
        <v>0</v>
      </c>
      <c r="L12" s="61">
        <f t="shared" si="1"/>
        <v>5.1911626780331996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0.17011538989919997</v>
      </c>
      <c r="S12" s="61">
        <f t="shared" si="1"/>
        <v>2.0858844666E-3</v>
      </c>
      <c r="T12" s="61">
        <f t="shared" si="1"/>
        <v>0.25300475346660001</v>
      </c>
      <c r="U12" s="61">
        <f t="shared" si="1"/>
        <v>0</v>
      </c>
      <c r="V12" s="61">
        <f t="shared" si="1"/>
        <v>0.21503656631538881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0.68494926756260066</v>
      </c>
      <c r="AC12" s="61">
        <f t="shared" si="1"/>
        <v>4.1706344179666006</v>
      </c>
      <c r="AD12" s="61">
        <f t="shared" si="1"/>
        <v>0</v>
      </c>
      <c r="AE12" s="61">
        <f t="shared" si="1"/>
        <v>0</v>
      </c>
      <c r="AF12" s="61">
        <f t="shared" si="1"/>
        <v>5.7981130723995999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0.65964487116260007</v>
      </c>
      <c r="AM12" s="61">
        <f t="shared" si="1"/>
        <v>0.15196126100000001</v>
      </c>
      <c r="AN12" s="61">
        <f t="shared" si="1"/>
        <v>0</v>
      </c>
      <c r="AO12" s="61">
        <f t="shared" si="1"/>
        <v>0</v>
      </c>
      <c r="AP12" s="61">
        <f t="shared" si="1"/>
        <v>0.69693320813309989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0.67617252253130011</v>
      </c>
      <c r="AW12" s="61">
        <f>(SUM(AW11))</f>
        <v>0.28313394623329996</v>
      </c>
      <c r="AX12" s="61">
        <f t="shared" si="1"/>
        <v>0</v>
      </c>
      <c r="AY12" s="61">
        <f t="shared" si="1"/>
        <v>0</v>
      </c>
      <c r="AZ12" s="61">
        <f t="shared" si="1"/>
        <v>0.91382651286619998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0.21421614059900002</v>
      </c>
      <c r="BG12" s="61">
        <f t="shared" si="1"/>
        <v>8.7234929665999991E-3</v>
      </c>
      <c r="BH12" s="61">
        <f t="shared" si="1"/>
        <v>0</v>
      </c>
      <c r="BI12" s="61">
        <f t="shared" si="1"/>
        <v>0</v>
      </c>
      <c r="BJ12" s="61">
        <f t="shared" si="1"/>
        <v>8.9369911899900012E-2</v>
      </c>
      <c r="BK12" s="64">
        <f>SUM(BK11)</f>
        <v>27.06656563776659</v>
      </c>
    </row>
    <row r="13" spans="1:99" x14ac:dyDescent="0.2">
      <c r="A13" s="15" t="s">
        <v>78</v>
      </c>
      <c r="B13" s="19" t="s">
        <v>10</v>
      </c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2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2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2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2"/>
    </row>
    <row r="23" spans="1:65" x14ac:dyDescent="0.2">
      <c r="A23" s="15"/>
      <c r="B23" s="28" t="s">
        <v>103</v>
      </c>
      <c r="C23" s="34">
        <v>0</v>
      </c>
      <c r="D23" s="34">
        <v>6.6140242867664991</v>
      </c>
      <c r="E23" s="34">
        <v>0</v>
      </c>
      <c r="F23" s="34">
        <v>0</v>
      </c>
      <c r="G23" s="34">
        <v>0</v>
      </c>
      <c r="H23" s="34">
        <v>0.35925988116450003</v>
      </c>
      <c r="I23" s="34">
        <v>1.5363405266600001E-2</v>
      </c>
      <c r="J23" s="34">
        <v>0</v>
      </c>
      <c r="K23" s="34">
        <v>0</v>
      </c>
      <c r="L23" s="34">
        <v>0.18364645519969999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0.25096170357115105</v>
      </c>
      <c r="S23" s="34">
        <v>3.1370784333000002E-3</v>
      </c>
      <c r="T23" s="34">
        <v>0</v>
      </c>
      <c r="U23" s="34">
        <v>0</v>
      </c>
      <c r="V23" s="34">
        <v>0.15120960193320002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2.0683149757883004</v>
      </c>
      <c r="AC23" s="34">
        <v>6.7298035422998002</v>
      </c>
      <c r="AD23" s="34">
        <v>0</v>
      </c>
      <c r="AE23" s="34">
        <v>0</v>
      </c>
      <c r="AF23" s="34">
        <v>12.779616983765701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1.3481663343566994</v>
      </c>
      <c r="AM23" s="34">
        <v>0.1988112890333</v>
      </c>
      <c r="AN23" s="34">
        <v>9.0065433333299999E-2</v>
      </c>
      <c r="AO23" s="34">
        <v>0</v>
      </c>
      <c r="AP23" s="34">
        <v>1.6725029427658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1.8120411943928993</v>
      </c>
      <c r="AW23" s="34">
        <v>0.87006092063319995</v>
      </c>
      <c r="AX23" s="34">
        <v>0</v>
      </c>
      <c r="AY23" s="34">
        <v>0</v>
      </c>
      <c r="AZ23" s="34">
        <v>1.5828997405988998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0.27948540799739996</v>
      </c>
      <c r="BG23" s="34">
        <v>0.29690198900000003</v>
      </c>
      <c r="BH23" s="34">
        <v>0</v>
      </c>
      <c r="BI23" s="34">
        <v>0</v>
      </c>
      <c r="BJ23" s="34">
        <v>3.5709052333000001E-3</v>
      </c>
      <c r="BK23" s="35">
        <f>SUM(C23:BJ23)</f>
        <v>37.309844071533547</v>
      </c>
    </row>
    <row r="24" spans="1:65" x14ac:dyDescent="0.2">
      <c r="A24" s="15"/>
      <c r="B24" s="28" t="s">
        <v>114</v>
      </c>
      <c r="C24" s="34">
        <v>0</v>
      </c>
      <c r="D24" s="34">
        <v>0.73844526503329999</v>
      </c>
      <c r="E24" s="34">
        <v>0</v>
      </c>
      <c r="F24" s="34">
        <v>0</v>
      </c>
      <c r="G24" s="34">
        <v>0</v>
      </c>
      <c r="H24" s="34">
        <v>0.19508928041499235</v>
      </c>
      <c r="I24" s="34">
        <v>0.1102338064999</v>
      </c>
      <c r="J24" s="34">
        <v>0.96097709583330004</v>
      </c>
      <c r="K24" s="34">
        <v>0</v>
      </c>
      <c r="L24" s="34">
        <v>10.039655417799601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0.12360148299879999</v>
      </c>
      <c r="S24" s="34">
        <v>8.9907812666000005E-3</v>
      </c>
      <c r="T24" s="34">
        <v>0</v>
      </c>
      <c r="U24" s="34">
        <v>0</v>
      </c>
      <c r="V24" s="34">
        <v>2.3189371533300002E-2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0.98218192043129959</v>
      </c>
      <c r="AC24" s="34">
        <v>0.23646611443319998</v>
      </c>
      <c r="AD24" s="34">
        <v>0</v>
      </c>
      <c r="AE24" s="34">
        <v>0</v>
      </c>
      <c r="AF24" s="34">
        <v>2.9503051079326004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1.3851228572963004</v>
      </c>
      <c r="AM24" s="34">
        <v>7.0196349805664005</v>
      </c>
      <c r="AN24" s="34">
        <v>0</v>
      </c>
      <c r="AO24" s="34">
        <v>0</v>
      </c>
      <c r="AP24" s="34">
        <v>1.3671834331327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0.97363883079690039</v>
      </c>
      <c r="AW24" s="34">
        <v>7.7271240263998999</v>
      </c>
      <c r="AX24" s="34">
        <v>0</v>
      </c>
      <c r="AY24" s="34">
        <v>0</v>
      </c>
      <c r="AZ24" s="34">
        <v>2.7347441847659009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0.23528004276530001</v>
      </c>
      <c r="BG24" s="34">
        <v>4.3750338066600003E-2</v>
      </c>
      <c r="BH24" s="34">
        <v>1.4608123675333</v>
      </c>
      <c r="BI24" s="34">
        <v>0</v>
      </c>
      <c r="BJ24" s="34">
        <v>0.45831914899979997</v>
      </c>
      <c r="BK24" s="35">
        <f>SUM(C24:BJ24)</f>
        <v>39.774745854499997</v>
      </c>
    </row>
    <row r="25" spans="1:65" x14ac:dyDescent="0.2">
      <c r="A25" s="15"/>
      <c r="B25" s="28" t="s">
        <v>104</v>
      </c>
      <c r="C25" s="34">
        <v>0</v>
      </c>
      <c r="D25" s="34">
        <v>3.8704050632665998</v>
      </c>
      <c r="E25" s="34">
        <v>0</v>
      </c>
      <c r="F25" s="34">
        <v>0</v>
      </c>
      <c r="G25" s="34">
        <v>0</v>
      </c>
      <c r="H25" s="34">
        <v>0.64109027291749965</v>
      </c>
      <c r="I25" s="34">
        <v>6.5953674666000004E-3</v>
      </c>
      <c r="J25" s="34">
        <v>0</v>
      </c>
      <c r="K25" s="34">
        <v>0</v>
      </c>
      <c r="L25" s="34">
        <v>2.2542129425659998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0.63315817942779995</v>
      </c>
      <c r="S25" s="34">
        <v>0</v>
      </c>
      <c r="T25" s="34">
        <v>0</v>
      </c>
      <c r="U25" s="34">
        <v>0</v>
      </c>
      <c r="V25" s="34">
        <v>0.2482879288664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0.36168240579869998</v>
      </c>
      <c r="AC25" s="34">
        <v>3.964622E-4</v>
      </c>
      <c r="AD25" s="34">
        <v>0</v>
      </c>
      <c r="AE25" s="34">
        <v>0</v>
      </c>
      <c r="AF25" s="34">
        <v>4.8128111822660999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0.3500520387654999</v>
      </c>
      <c r="AM25" s="34">
        <v>0.1361179296999</v>
      </c>
      <c r="AN25" s="34">
        <v>0</v>
      </c>
      <c r="AO25" s="34">
        <v>0</v>
      </c>
      <c r="AP25" s="34">
        <v>1.5781015887989003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1.3245156986960995</v>
      </c>
      <c r="AW25" s="34">
        <v>7.7642440069332004</v>
      </c>
      <c r="AX25" s="34">
        <v>0</v>
      </c>
      <c r="AY25" s="34">
        <v>0</v>
      </c>
      <c r="AZ25" s="34">
        <v>4.7458317974656001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0.19189149829880003</v>
      </c>
      <c r="BG25" s="34">
        <v>0.87791412766650001</v>
      </c>
      <c r="BH25" s="34">
        <v>0</v>
      </c>
      <c r="BI25" s="34">
        <v>0</v>
      </c>
      <c r="BJ25" s="34">
        <v>0.89478783719980004</v>
      </c>
      <c r="BK25" s="35">
        <f>SUM(C25:BJ25)</f>
        <v>30.692096328299996</v>
      </c>
    </row>
    <row r="26" spans="1:65" x14ac:dyDescent="0.2">
      <c r="A26" s="15"/>
      <c r="B26" s="28" t="s">
        <v>105</v>
      </c>
      <c r="C26" s="34">
        <v>0</v>
      </c>
      <c r="D26" s="34">
        <v>88.400517633399801</v>
      </c>
      <c r="E26" s="34">
        <v>0</v>
      </c>
      <c r="F26" s="34">
        <v>0</v>
      </c>
      <c r="G26" s="34">
        <v>0</v>
      </c>
      <c r="H26" s="34">
        <v>0.93780180943413094</v>
      </c>
      <c r="I26" s="34">
        <v>7.5078520039329018</v>
      </c>
      <c r="J26" s="34">
        <v>20.029192071366296</v>
      </c>
      <c r="K26" s="34">
        <v>0</v>
      </c>
      <c r="L26" s="34">
        <v>17.788516453697611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1.0855349248935997</v>
      </c>
      <c r="S26" s="34">
        <v>0.4327521925999</v>
      </c>
      <c r="T26" s="34">
        <v>11.439400185799901</v>
      </c>
      <c r="U26" s="34">
        <v>0</v>
      </c>
      <c r="V26" s="34">
        <v>2.2418927754328002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2.6525184579930996</v>
      </c>
      <c r="AC26" s="34">
        <v>22.468355730632098</v>
      </c>
      <c r="AD26" s="34">
        <v>2.1048897849997998</v>
      </c>
      <c r="AE26" s="34">
        <v>0</v>
      </c>
      <c r="AF26" s="34">
        <v>40.109941520726288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2.8177225488571978</v>
      </c>
      <c r="AM26" s="34">
        <v>6.2715665432328995</v>
      </c>
      <c r="AN26" s="34">
        <v>23.183618135499497</v>
      </c>
      <c r="AO26" s="34">
        <v>0</v>
      </c>
      <c r="AP26" s="34">
        <v>23.197266243793102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3.6903086413215958</v>
      </c>
      <c r="AW26" s="34">
        <v>26.768025463465179</v>
      </c>
      <c r="AX26" s="34">
        <v>3.0489352004332999</v>
      </c>
      <c r="AY26" s="34">
        <v>0</v>
      </c>
      <c r="AZ26" s="34">
        <v>24.969332302662497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1.1745424397279993</v>
      </c>
      <c r="BG26" s="34">
        <v>0.52915711983299996</v>
      </c>
      <c r="BH26" s="34">
        <v>4.0463415096666004</v>
      </c>
      <c r="BI26" s="34">
        <v>0</v>
      </c>
      <c r="BJ26" s="34">
        <v>3.3789493195319</v>
      </c>
      <c r="BK26" s="35">
        <f>SUM(C26:BJ26)</f>
        <v>340.274931012933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99.623392248466203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2.1332412439311232</v>
      </c>
      <c r="I27" s="61">
        <f t="shared" si="7"/>
        <v>7.6400445831660013</v>
      </c>
      <c r="J27" s="61">
        <f t="shared" si="7"/>
        <v>20.990169167199596</v>
      </c>
      <c r="K27" s="61">
        <f t="shared" si="7"/>
        <v>0</v>
      </c>
      <c r="L27" s="61">
        <f t="shared" si="7"/>
        <v>30.266031269262911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2.0932562908913503</v>
      </c>
      <c r="S27" s="61">
        <f t="shared" si="7"/>
        <v>0.44488005229979999</v>
      </c>
      <c r="T27" s="61">
        <f t="shared" si="7"/>
        <v>11.439400185799901</v>
      </c>
      <c r="U27" s="61">
        <f t="shared" si="7"/>
        <v>0</v>
      </c>
      <c r="V27" s="61">
        <f t="shared" si="7"/>
        <v>2.6645796777657003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6.0646977600113994</v>
      </c>
      <c r="AC27" s="61">
        <f t="shared" si="7"/>
        <v>29.435021849565096</v>
      </c>
      <c r="AD27" s="61">
        <f t="shared" si="7"/>
        <v>2.1048897849997998</v>
      </c>
      <c r="AE27" s="61">
        <f t="shared" si="7"/>
        <v>0</v>
      </c>
      <c r="AF27" s="61">
        <f t="shared" si="7"/>
        <v>60.652674794690689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5.901063779275697</v>
      </c>
      <c r="AM27" s="61">
        <f t="shared" si="7"/>
        <v>13.626130742532499</v>
      </c>
      <c r="AN27" s="61">
        <f t="shared" si="7"/>
        <v>23.273683568832798</v>
      </c>
      <c r="AO27" s="61">
        <f t="shared" si="7"/>
        <v>0</v>
      </c>
      <c r="AP27" s="61">
        <f t="shared" si="7"/>
        <v>27.815054208490501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7.8005043652074955</v>
      </c>
      <c r="AW27" s="61">
        <f t="shared" si="7"/>
        <v>43.129454417431475</v>
      </c>
      <c r="AX27" s="61">
        <f t="shared" si="7"/>
        <v>3.0489352004332999</v>
      </c>
      <c r="AY27" s="61">
        <f t="shared" si="7"/>
        <v>0</v>
      </c>
      <c r="AZ27" s="61">
        <f t="shared" si="7"/>
        <v>34.032808025492898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1.8811993887894993</v>
      </c>
      <c r="BG27" s="61">
        <f t="shared" si="7"/>
        <v>1.7477235745661002</v>
      </c>
      <c r="BH27" s="61">
        <f t="shared" si="7"/>
        <v>5.5071538771999009</v>
      </c>
      <c r="BI27" s="61">
        <f t="shared" si="7"/>
        <v>0</v>
      </c>
      <c r="BJ27" s="61">
        <f t="shared" si="7"/>
        <v>4.7356272109648003</v>
      </c>
      <c r="BK27" s="32">
        <f>SUM(BK23:BK26)</f>
        <v>448.05161726726652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147.60333137386581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9.6632670011931303</v>
      </c>
      <c r="I28" s="61">
        <f t="shared" si="8"/>
        <v>230.45151704186443</v>
      </c>
      <c r="J28" s="61">
        <f t="shared" si="8"/>
        <v>69.477197325032492</v>
      </c>
      <c r="K28" s="61">
        <f t="shared" si="8"/>
        <v>0</v>
      </c>
      <c r="L28" s="61">
        <f t="shared" si="8"/>
        <v>104.19918570818831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6.4622915428276251</v>
      </c>
      <c r="S28" s="61">
        <f t="shared" si="8"/>
        <v>1.8787638354326002</v>
      </c>
      <c r="T28" s="61">
        <f t="shared" si="8"/>
        <v>45.026270873966197</v>
      </c>
      <c r="U28" s="61">
        <f t="shared" si="8"/>
        <v>0</v>
      </c>
      <c r="V28" s="61">
        <f t="shared" si="8"/>
        <v>11.879407541910989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9.2381515834320993</v>
      </c>
      <c r="AC28" s="61">
        <f t="shared" si="8"/>
        <v>324.69755215486146</v>
      </c>
      <c r="AD28" s="61">
        <f t="shared" si="8"/>
        <v>13.7714204783328</v>
      </c>
      <c r="AE28" s="61">
        <f t="shared" si="8"/>
        <v>0</v>
      </c>
      <c r="AF28" s="61">
        <f t="shared" si="8"/>
        <v>104.8524283264137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8.850378631029697</v>
      </c>
      <c r="AM28" s="61">
        <f t="shared" si="9"/>
        <v>64.616004004497825</v>
      </c>
      <c r="AN28" s="61">
        <f t="shared" si="9"/>
        <v>109.3010771429654</v>
      </c>
      <c r="AO28" s="61">
        <f t="shared" si="9"/>
        <v>0</v>
      </c>
      <c r="AP28" s="61">
        <f t="shared" si="9"/>
        <v>56.014121387216704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15.982132229849288</v>
      </c>
      <c r="AW28" s="61">
        <f t="shared" si="9"/>
        <v>53.900098420663475</v>
      </c>
      <c r="AX28" s="61">
        <f t="shared" si="9"/>
        <v>4.2536084209998997</v>
      </c>
      <c r="AY28" s="61">
        <f t="shared" si="9"/>
        <v>0</v>
      </c>
      <c r="AZ28" s="61">
        <f t="shared" si="9"/>
        <v>60.073994544285796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3.9332876344447993</v>
      </c>
      <c r="BG28" s="61">
        <f t="shared" si="9"/>
        <v>1.8249999747658001</v>
      </c>
      <c r="BH28" s="61">
        <f t="shared" si="9"/>
        <v>5.5122417872332008</v>
      </c>
      <c r="BI28" s="61">
        <f t="shared" si="9"/>
        <v>0</v>
      </c>
      <c r="BJ28" s="61">
        <f t="shared" si="9"/>
        <v>7.6864439531635007</v>
      </c>
      <c r="BK28" s="32">
        <f t="shared" si="9"/>
        <v>1471.149172918437</v>
      </c>
    </row>
    <row r="29" spans="1:65" ht="3.75" customHeight="1" x14ac:dyDescent="0.2">
      <c r="A29" s="15"/>
      <c r="B29" s="22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2"/>
    </row>
    <row r="30" spans="1:65" x14ac:dyDescent="0.2">
      <c r="A30" s="15" t="s">
        <v>1</v>
      </c>
      <c r="B30" s="18" t="s">
        <v>7</v>
      </c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2"/>
    </row>
    <row r="31" spans="1:65" s="4" customFormat="1" x14ac:dyDescent="0.2">
      <c r="A31" s="15" t="s">
        <v>76</v>
      </c>
      <c r="B31" s="19" t="s">
        <v>2</v>
      </c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1"/>
      <c r="BL31" s="85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1.1034223121</v>
      </c>
      <c r="E32" s="34">
        <v>0</v>
      </c>
      <c r="F32" s="34">
        <v>0</v>
      </c>
      <c r="G32" s="34">
        <v>0</v>
      </c>
      <c r="H32" s="34">
        <v>18.936093670791848</v>
      </c>
      <c r="I32" s="34">
        <v>0.57592609049870014</v>
      </c>
      <c r="J32" s="34">
        <v>0</v>
      </c>
      <c r="K32" s="34">
        <v>0</v>
      </c>
      <c r="L32" s="34">
        <v>2.5846218644650008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13.645330911423587</v>
      </c>
      <c r="S32" s="34">
        <v>0.82100238903229983</v>
      </c>
      <c r="T32" s="34">
        <v>0</v>
      </c>
      <c r="U32" s="34">
        <v>0</v>
      </c>
      <c r="V32" s="34">
        <v>0.81566425719899993</v>
      </c>
      <c r="W32" s="34">
        <v>0</v>
      </c>
      <c r="X32" s="34">
        <v>5.3330800000000001E-5</v>
      </c>
      <c r="Y32" s="34">
        <v>0</v>
      </c>
      <c r="Z32" s="34">
        <v>0</v>
      </c>
      <c r="AA32" s="34">
        <v>0</v>
      </c>
      <c r="AB32" s="34">
        <v>81.627932234771549</v>
      </c>
      <c r="AC32" s="34">
        <v>3.2130402700625007</v>
      </c>
      <c r="AD32" s="34">
        <v>0</v>
      </c>
      <c r="AE32" s="34">
        <v>0</v>
      </c>
      <c r="AF32" s="34">
        <v>16.359988404090505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77.467440019038477</v>
      </c>
      <c r="AM32" s="34">
        <v>1.7637350016298996</v>
      </c>
      <c r="AN32" s="34">
        <v>0</v>
      </c>
      <c r="AO32" s="34">
        <v>0</v>
      </c>
      <c r="AP32" s="34">
        <v>9.0433162895266985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210.85174177335873</v>
      </c>
      <c r="AW32" s="34">
        <v>16.643277956016803</v>
      </c>
      <c r="AX32" s="34">
        <v>0</v>
      </c>
      <c r="AY32" s="34">
        <v>0</v>
      </c>
      <c r="AZ32" s="34">
        <v>36.939845555420412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46.374580371178041</v>
      </c>
      <c r="BG32" s="34">
        <v>1.3183353535303997</v>
      </c>
      <c r="BH32" s="34">
        <v>0</v>
      </c>
      <c r="BI32" s="34">
        <v>0</v>
      </c>
      <c r="BJ32" s="34">
        <v>3.8415729450975014</v>
      </c>
      <c r="BK32" s="41">
        <f>SUM(C32:BJ32)</f>
        <v>543.92692100003194</v>
      </c>
      <c r="BL32" s="88"/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1.1034223121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18.936093670791848</v>
      </c>
      <c r="I33" s="61">
        <f t="shared" si="10"/>
        <v>0.57592609049870014</v>
      </c>
      <c r="J33" s="61">
        <f t="shared" si="10"/>
        <v>0</v>
      </c>
      <c r="K33" s="61">
        <f t="shared" si="10"/>
        <v>0</v>
      </c>
      <c r="L33" s="61">
        <f t="shared" si="10"/>
        <v>2.5846218644650008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13.645330911423587</v>
      </c>
      <c r="S33" s="61">
        <f t="shared" si="10"/>
        <v>0.82100238903229983</v>
      </c>
      <c r="T33" s="61">
        <f t="shared" si="10"/>
        <v>0</v>
      </c>
      <c r="U33" s="61">
        <f t="shared" si="10"/>
        <v>0</v>
      </c>
      <c r="V33" s="61">
        <f t="shared" si="10"/>
        <v>0.81566425719899993</v>
      </c>
      <c r="W33" s="32">
        <f t="shared" si="10"/>
        <v>0</v>
      </c>
      <c r="X33" s="61">
        <f t="shared" si="10"/>
        <v>5.3330800000000001E-5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81.627932234771549</v>
      </c>
      <c r="AC33" s="61">
        <f t="shared" si="10"/>
        <v>3.2130402700625007</v>
      </c>
      <c r="AD33" s="61">
        <f t="shared" si="10"/>
        <v>0</v>
      </c>
      <c r="AE33" s="61">
        <f t="shared" si="10"/>
        <v>0</v>
      </c>
      <c r="AF33" s="61">
        <f t="shared" si="10"/>
        <v>16.359988404090505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77.467440019038477</v>
      </c>
      <c r="AM33" s="61">
        <f t="shared" si="10"/>
        <v>1.7637350016298996</v>
      </c>
      <c r="AN33" s="61">
        <f t="shared" si="10"/>
        <v>0</v>
      </c>
      <c r="AO33" s="61">
        <f t="shared" si="10"/>
        <v>0</v>
      </c>
      <c r="AP33" s="61">
        <f t="shared" si="10"/>
        <v>9.0433162895266985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210.85174177335873</v>
      </c>
      <c r="AW33" s="61">
        <f t="shared" si="10"/>
        <v>16.643277956016803</v>
      </c>
      <c r="AX33" s="61">
        <f t="shared" si="10"/>
        <v>0</v>
      </c>
      <c r="AY33" s="61">
        <f t="shared" si="10"/>
        <v>0</v>
      </c>
      <c r="AZ33" s="61">
        <f t="shared" si="10"/>
        <v>36.939845555420412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46.374580371178041</v>
      </c>
      <c r="BG33" s="32">
        <f t="shared" si="10"/>
        <v>1.3183353535303997</v>
      </c>
      <c r="BH33" s="32">
        <f t="shared" si="10"/>
        <v>0</v>
      </c>
      <c r="BI33" s="32">
        <f t="shared" si="10"/>
        <v>0</v>
      </c>
      <c r="BJ33" s="32">
        <f t="shared" si="10"/>
        <v>3.8415729450975014</v>
      </c>
      <c r="BK33" s="32">
        <f>SUM(BK32)</f>
        <v>543.92692100003194</v>
      </c>
      <c r="BL33" s="85"/>
      <c r="BM33" s="85"/>
    </row>
    <row r="34" spans="1:65" x14ac:dyDescent="0.2">
      <c r="A34" s="15" t="s">
        <v>77</v>
      </c>
      <c r="B34" s="19" t="s">
        <v>15</v>
      </c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2"/>
    </row>
    <row r="35" spans="1:65" x14ac:dyDescent="0.2">
      <c r="A35" s="15"/>
      <c r="B35" s="28" t="s">
        <v>129</v>
      </c>
      <c r="C35" s="34">
        <v>0</v>
      </c>
      <c r="D35" s="34">
        <v>1.2304169310666</v>
      </c>
      <c r="E35" s="34">
        <v>0</v>
      </c>
      <c r="F35" s="34">
        <v>0</v>
      </c>
      <c r="G35" s="34">
        <v>0</v>
      </c>
      <c r="H35" s="34">
        <v>7.3900056683470901</v>
      </c>
      <c r="I35" s="34">
        <v>1.0364060977664</v>
      </c>
      <c r="J35" s="34">
        <v>0</v>
      </c>
      <c r="K35" s="34">
        <v>0</v>
      </c>
      <c r="L35" s="34">
        <v>5.0589427865985019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3.3799805067465001</v>
      </c>
      <c r="S35" s="34">
        <v>3.8402263699900005E-2</v>
      </c>
      <c r="T35" s="34">
        <v>0</v>
      </c>
      <c r="U35" s="34">
        <v>0</v>
      </c>
      <c r="V35" s="34">
        <v>0.86445517629910018</v>
      </c>
      <c r="W35" s="34">
        <v>0</v>
      </c>
      <c r="X35" s="34">
        <v>5.5621206659999998E-4</v>
      </c>
      <c r="Y35" s="34">
        <v>0</v>
      </c>
      <c r="Z35" s="34">
        <v>0</v>
      </c>
      <c r="AA35" s="34">
        <v>0</v>
      </c>
      <c r="AB35" s="34">
        <v>49.957351035591799</v>
      </c>
      <c r="AC35" s="34">
        <v>19.742444163365491</v>
      </c>
      <c r="AD35" s="34">
        <v>0</v>
      </c>
      <c r="AE35" s="34">
        <v>0</v>
      </c>
      <c r="AF35" s="34">
        <v>25.497248248286382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51.382693762316165</v>
      </c>
      <c r="AM35" s="34">
        <v>1.6727729759659</v>
      </c>
      <c r="AN35" s="34">
        <v>0</v>
      </c>
      <c r="AO35" s="34">
        <v>0</v>
      </c>
      <c r="AP35" s="34">
        <v>12.776487571055691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117.16306845694028</v>
      </c>
      <c r="AW35" s="34">
        <v>11.705447873263404</v>
      </c>
      <c r="AX35" s="34">
        <v>0</v>
      </c>
      <c r="AY35" s="34">
        <v>0</v>
      </c>
      <c r="AZ35" s="34">
        <v>51.697617557952171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21.580496103605121</v>
      </c>
      <c r="BG35" s="34">
        <v>1.9001394170993999</v>
      </c>
      <c r="BH35" s="34">
        <v>0</v>
      </c>
      <c r="BI35" s="34">
        <v>0</v>
      </c>
      <c r="BJ35" s="34">
        <v>4.8814278839974996</v>
      </c>
      <c r="BK35" s="35">
        <f>SUM(C35:BJ35)</f>
        <v>388.95636069202999</v>
      </c>
    </row>
    <row r="36" spans="1:65" x14ac:dyDescent="0.2">
      <c r="A36" s="15"/>
      <c r="B36" s="28" t="s">
        <v>125</v>
      </c>
      <c r="C36" s="34">
        <v>0</v>
      </c>
      <c r="D36" s="34">
        <v>0.90412097123329993</v>
      </c>
      <c r="E36" s="34">
        <v>0</v>
      </c>
      <c r="F36" s="34">
        <v>0</v>
      </c>
      <c r="G36" s="34">
        <v>0</v>
      </c>
      <c r="H36" s="34">
        <v>0.77216938232599963</v>
      </c>
      <c r="I36" s="34">
        <v>6.2622734333000005E-3</v>
      </c>
      <c r="J36" s="34">
        <v>0</v>
      </c>
      <c r="K36" s="34">
        <v>0</v>
      </c>
      <c r="L36" s="34">
        <v>1.014364504499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0.58018143465979988</v>
      </c>
      <c r="S36" s="34">
        <v>1.6378879666000001E-3</v>
      </c>
      <c r="T36" s="34">
        <v>0</v>
      </c>
      <c r="U36" s="34">
        <v>0</v>
      </c>
      <c r="V36" s="34">
        <v>0.4619600448788993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21.471826625926315</v>
      </c>
      <c r="AC36" s="34">
        <v>2.6118566420996001</v>
      </c>
      <c r="AD36" s="34">
        <v>0.17437</v>
      </c>
      <c r="AE36" s="34">
        <v>0</v>
      </c>
      <c r="AF36" s="34">
        <v>23.77171028349542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23.857939506896241</v>
      </c>
      <c r="AM36" s="34">
        <v>1.7768232203997998</v>
      </c>
      <c r="AN36" s="34">
        <v>0</v>
      </c>
      <c r="AO36" s="34">
        <v>0</v>
      </c>
      <c r="AP36" s="34">
        <v>15.171095024094198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1.7266470821627014</v>
      </c>
      <c r="AW36" s="34">
        <v>1.0419262908666</v>
      </c>
      <c r="AX36" s="34">
        <v>0</v>
      </c>
      <c r="AY36" s="34">
        <v>0</v>
      </c>
      <c r="AZ36" s="34">
        <v>2.3667763264660997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1.0896508064969008</v>
      </c>
      <c r="BG36" s="34">
        <v>5.8937059999999999E-2</v>
      </c>
      <c r="BH36" s="34">
        <v>0</v>
      </c>
      <c r="BI36" s="34">
        <v>0</v>
      </c>
      <c r="BJ36" s="34">
        <v>1.5417519216655002</v>
      </c>
      <c r="BK36" s="35">
        <f>SUM(C36:BJ36)</f>
        <v>100.40200728956627</v>
      </c>
    </row>
    <row r="37" spans="1:65" x14ac:dyDescent="0.2">
      <c r="A37" s="15"/>
      <c r="B37" s="28" t="s">
        <v>116</v>
      </c>
      <c r="C37" s="34">
        <v>0</v>
      </c>
      <c r="D37" s="34">
        <v>0.83692973766660006</v>
      </c>
      <c r="E37" s="34">
        <v>0</v>
      </c>
      <c r="F37" s="34">
        <v>0</v>
      </c>
      <c r="G37" s="34">
        <v>0</v>
      </c>
      <c r="H37" s="34">
        <v>2.2529811622159994</v>
      </c>
      <c r="I37" s="34">
        <v>1.3404266666599999E-2</v>
      </c>
      <c r="J37" s="34">
        <v>0</v>
      </c>
      <c r="K37" s="34">
        <v>0</v>
      </c>
      <c r="L37" s="34">
        <v>0.77187408266610003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1.9219241481421949</v>
      </c>
      <c r="S37" s="34">
        <v>2.0098615372999</v>
      </c>
      <c r="T37" s="34">
        <v>0</v>
      </c>
      <c r="U37" s="34">
        <v>0</v>
      </c>
      <c r="V37" s="34">
        <v>0.20655311716660002</v>
      </c>
      <c r="W37" s="34">
        <v>0</v>
      </c>
      <c r="X37" s="34">
        <v>2.088369333E-4</v>
      </c>
      <c r="Y37" s="34">
        <v>0</v>
      </c>
      <c r="Z37" s="34">
        <v>0</v>
      </c>
      <c r="AA37" s="34">
        <v>0</v>
      </c>
      <c r="AB37" s="34">
        <v>33.625660512631917</v>
      </c>
      <c r="AC37" s="34">
        <v>1.4798050398659996</v>
      </c>
      <c r="AD37" s="34">
        <v>0</v>
      </c>
      <c r="AE37" s="34">
        <v>0</v>
      </c>
      <c r="AF37" s="34">
        <v>23.96213138712945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41.143484034484537</v>
      </c>
      <c r="AM37" s="34">
        <v>2.3477046521329989</v>
      </c>
      <c r="AN37" s="34">
        <v>0.15770999999999999</v>
      </c>
      <c r="AO37" s="34">
        <v>0</v>
      </c>
      <c r="AP37" s="34">
        <v>16.21035394859604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8.1200035713504963</v>
      </c>
      <c r="AW37" s="34">
        <v>6.17230274331E-2</v>
      </c>
      <c r="AX37" s="34">
        <v>0</v>
      </c>
      <c r="AY37" s="34">
        <v>0</v>
      </c>
      <c r="AZ37" s="34">
        <v>6.1119455647990009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4.045146737254913</v>
      </c>
      <c r="BG37" s="34">
        <v>1.1611367499900001E-2</v>
      </c>
      <c r="BH37" s="34">
        <v>0</v>
      </c>
      <c r="BI37" s="34">
        <v>0</v>
      </c>
      <c r="BJ37" s="34">
        <v>0.92355633543300009</v>
      </c>
      <c r="BK37" s="35">
        <f>SUM(C37:BJ37)</f>
        <v>146.21457306736869</v>
      </c>
    </row>
    <row r="38" spans="1:65" x14ac:dyDescent="0.2">
      <c r="A38" s="15"/>
      <c r="B38" s="28" t="s">
        <v>123</v>
      </c>
      <c r="C38" s="34">
        <v>0</v>
      </c>
      <c r="D38" s="34">
        <v>0.72867598123330002</v>
      </c>
      <c r="E38" s="34">
        <v>0</v>
      </c>
      <c r="F38" s="34">
        <v>0</v>
      </c>
      <c r="G38" s="34">
        <v>0</v>
      </c>
      <c r="H38" s="34">
        <v>1.4012777178539186</v>
      </c>
      <c r="I38" s="34">
        <v>2.7165914733099997E-2</v>
      </c>
      <c r="J38" s="34">
        <v>0</v>
      </c>
      <c r="K38" s="34">
        <v>0</v>
      </c>
      <c r="L38" s="34">
        <v>2.6581874502657006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0.96537492712270023</v>
      </c>
      <c r="S38" s="34">
        <v>3.4952912266600002E-2</v>
      </c>
      <c r="T38" s="34">
        <v>0</v>
      </c>
      <c r="U38" s="34">
        <v>0</v>
      </c>
      <c r="V38" s="34">
        <v>0.22797443013300001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20.44886748595956</v>
      </c>
      <c r="AC38" s="34">
        <v>2.6761398986660003</v>
      </c>
      <c r="AD38" s="34">
        <v>0</v>
      </c>
      <c r="AE38" s="34">
        <v>0</v>
      </c>
      <c r="AF38" s="34">
        <v>16.757380577829917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22.885785189399453</v>
      </c>
      <c r="AM38" s="34">
        <v>2.2534235995665002</v>
      </c>
      <c r="AN38" s="34">
        <v>0</v>
      </c>
      <c r="AO38" s="34">
        <v>0</v>
      </c>
      <c r="AP38" s="34">
        <v>11.623901755629813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5.3384236293219027</v>
      </c>
      <c r="AW38" s="34">
        <v>0.15807350373309997</v>
      </c>
      <c r="AX38" s="34">
        <v>0</v>
      </c>
      <c r="AY38" s="34">
        <v>0</v>
      </c>
      <c r="AZ38" s="34">
        <v>4.2582480412320018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3.5881676602543924</v>
      </c>
      <c r="BG38" s="34">
        <v>0.16344818353329998</v>
      </c>
      <c r="BH38" s="34">
        <v>0</v>
      </c>
      <c r="BI38" s="34">
        <v>0</v>
      </c>
      <c r="BJ38" s="34">
        <v>1.5618076920993997</v>
      </c>
      <c r="BK38" s="35">
        <f t="shared" ref="BK38:BK41" si="11">SUM(C38:BJ38)</f>
        <v>97.757276550833694</v>
      </c>
    </row>
    <row r="39" spans="1:65" x14ac:dyDescent="0.2">
      <c r="A39" s="15"/>
      <c r="B39" s="28" t="s">
        <v>126</v>
      </c>
      <c r="C39" s="34">
        <v>0</v>
      </c>
      <c r="D39" s="34">
        <v>0.70447058760000003</v>
      </c>
      <c r="E39" s="34">
        <v>0</v>
      </c>
      <c r="F39" s="34">
        <v>0</v>
      </c>
      <c r="G39" s="34">
        <v>0</v>
      </c>
      <c r="H39" s="34">
        <v>1.7412355643472037</v>
      </c>
      <c r="I39" s="34">
        <v>2.3497851407332</v>
      </c>
      <c r="J39" s="34">
        <v>0</v>
      </c>
      <c r="K39" s="34">
        <v>0</v>
      </c>
      <c r="L39" s="34">
        <v>0.89315814296619989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1.4439101494327478</v>
      </c>
      <c r="S39" s="34">
        <v>0.19742556926650001</v>
      </c>
      <c r="T39" s="34">
        <v>0</v>
      </c>
      <c r="U39" s="34">
        <v>0</v>
      </c>
      <c r="V39" s="34">
        <v>0.50774017486599998</v>
      </c>
      <c r="W39" s="34">
        <v>0</v>
      </c>
      <c r="X39" s="34">
        <v>1.399930666E-4</v>
      </c>
      <c r="Y39" s="34">
        <v>0</v>
      </c>
      <c r="Z39" s="34">
        <v>0</v>
      </c>
      <c r="AA39" s="34">
        <v>0</v>
      </c>
      <c r="AB39" s="34">
        <v>11.45911104459049</v>
      </c>
      <c r="AC39" s="34">
        <v>1.1471327401661</v>
      </c>
      <c r="AD39" s="34">
        <v>0</v>
      </c>
      <c r="AE39" s="34">
        <v>0</v>
      </c>
      <c r="AF39" s="34">
        <v>19.053079934658186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12.34221256282277</v>
      </c>
      <c r="AM39" s="34">
        <v>0.64883173253290005</v>
      </c>
      <c r="AN39" s="34">
        <v>0</v>
      </c>
      <c r="AO39" s="34">
        <v>0</v>
      </c>
      <c r="AP39" s="34">
        <v>8.216295537427996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4.6353327642421966</v>
      </c>
      <c r="AW39" s="34">
        <v>0.1171085168997</v>
      </c>
      <c r="AX39" s="34">
        <v>0</v>
      </c>
      <c r="AY39" s="34">
        <v>0</v>
      </c>
      <c r="AZ39" s="34">
        <v>5.7902974007306991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2.0230335738850997</v>
      </c>
      <c r="BG39" s="34">
        <v>0.59634615196649998</v>
      </c>
      <c r="BH39" s="34">
        <v>0</v>
      </c>
      <c r="BI39" s="34">
        <v>0</v>
      </c>
      <c r="BJ39" s="34">
        <v>0.54451602543239996</v>
      </c>
      <c r="BK39" s="35">
        <f t="shared" si="11"/>
        <v>74.411163307633487</v>
      </c>
    </row>
    <row r="40" spans="1:65" x14ac:dyDescent="0.2">
      <c r="A40" s="15"/>
      <c r="B40" s="28" t="s">
        <v>107</v>
      </c>
      <c r="C40" s="34">
        <v>0</v>
      </c>
      <c r="D40" s="34">
        <v>1.1723518991333</v>
      </c>
      <c r="E40" s="34">
        <v>0</v>
      </c>
      <c r="F40" s="34">
        <v>0</v>
      </c>
      <c r="G40" s="34">
        <v>0</v>
      </c>
      <c r="H40" s="34">
        <v>12.218025128948351</v>
      </c>
      <c r="I40" s="34">
        <v>2.5502796782329007</v>
      </c>
      <c r="J40" s="34">
        <v>0</v>
      </c>
      <c r="K40" s="34">
        <v>0</v>
      </c>
      <c r="L40" s="34">
        <v>5.6466460147633999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7.1169127657698015</v>
      </c>
      <c r="S40" s="34">
        <v>1.6059139887331999</v>
      </c>
      <c r="T40" s="34">
        <v>0</v>
      </c>
      <c r="U40" s="34">
        <v>0</v>
      </c>
      <c r="V40" s="34">
        <v>2.4463712962314004</v>
      </c>
      <c r="W40" s="34">
        <v>0</v>
      </c>
      <c r="X40" s="34">
        <v>1.3914575E-3</v>
      </c>
      <c r="Y40" s="34">
        <v>0</v>
      </c>
      <c r="Z40" s="34">
        <v>0</v>
      </c>
      <c r="AA40" s="34">
        <v>0</v>
      </c>
      <c r="AB40" s="34">
        <v>107.34078612262867</v>
      </c>
      <c r="AC40" s="34">
        <v>10.0864572031306</v>
      </c>
      <c r="AD40" s="34">
        <v>1.4962323306</v>
      </c>
      <c r="AE40" s="34">
        <v>0</v>
      </c>
      <c r="AF40" s="34">
        <v>71.334451093438361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118.1320236150096</v>
      </c>
      <c r="AM40" s="34">
        <v>4.9946355880947966</v>
      </c>
      <c r="AN40" s="34">
        <v>0</v>
      </c>
      <c r="AO40" s="34">
        <v>0</v>
      </c>
      <c r="AP40" s="34">
        <v>40.953583080708796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90.445074724771246</v>
      </c>
      <c r="AW40" s="34">
        <v>5.3748990318639009</v>
      </c>
      <c r="AX40" s="34">
        <v>0</v>
      </c>
      <c r="AY40" s="34">
        <v>0</v>
      </c>
      <c r="AZ40" s="34">
        <v>46.404311404254017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25.395400829259085</v>
      </c>
      <c r="BG40" s="34">
        <v>1.5262840610994</v>
      </c>
      <c r="BH40" s="34">
        <v>0</v>
      </c>
      <c r="BI40" s="34">
        <v>0</v>
      </c>
      <c r="BJ40" s="34">
        <v>5.8705444614635001</v>
      </c>
      <c r="BK40" s="35">
        <f t="shared" ref="BK40" si="12">SUM(C40:BJ40)</f>
        <v>562.11257577563435</v>
      </c>
    </row>
    <row r="41" spans="1:65" x14ac:dyDescent="0.2">
      <c r="A41" s="15"/>
      <c r="B41" s="28" t="s">
        <v>124</v>
      </c>
      <c r="C41" s="34">
        <v>0</v>
      </c>
      <c r="D41" s="34">
        <v>0.83777445096659997</v>
      </c>
      <c r="E41" s="34">
        <v>0</v>
      </c>
      <c r="F41" s="34">
        <v>0</v>
      </c>
      <c r="G41" s="34">
        <v>0</v>
      </c>
      <c r="H41" s="34">
        <v>0.77735435669610009</v>
      </c>
      <c r="I41" s="34">
        <v>6.7155999999999993E-2</v>
      </c>
      <c r="J41" s="34">
        <v>0</v>
      </c>
      <c r="K41" s="34">
        <v>0</v>
      </c>
      <c r="L41" s="34">
        <v>0.85985630493310017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1.0171974664521428</v>
      </c>
      <c r="S41" s="34">
        <v>0</v>
      </c>
      <c r="T41" s="34">
        <v>0</v>
      </c>
      <c r="U41" s="34">
        <v>0</v>
      </c>
      <c r="V41" s="34">
        <v>0.38453480896649994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24.023792125884601</v>
      </c>
      <c r="AC41" s="34">
        <v>3.3158454460983005</v>
      </c>
      <c r="AD41" s="34">
        <v>0</v>
      </c>
      <c r="AE41" s="34">
        <v>0</v>
      </c>
      <c r="AF41" s="34">
        <v>23.572193114821395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29.623409422155849</v>
      </c>
      <c r="AM41" s="34">
        <v>2.9392133657989001</v>
      </c>
      <c r="AN41" s="34">
        <v>0</v>
      </c>
      <c r="AO41" s="34">
        <v>0</v>
      </c>
      <c r="AP41" s="34">
        <v>15.719220105623211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3.6382250190467005</v>
      </c>
      <c r="AW41" s="34">
        <v>0.79531275839990001</v>
      </c>
      <c r="AX41" s="34">
        <v>0</v>
      </c>
      <c r="AY41" s="34">
        <v>0</v>
      </c>
      <c r="AZ41" s="34">
        <v>1.2693345113328001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1.6938737494880993</v>
      </c>
      <c r="BG41" s="34">
        <v>0.1696764999999</v>
      </c>
      <c r="BH41" s="34">
        <v>8.0798333333299999E-2</v>
      </c>
      <c r="BI41" s="34">
        <v>0</v>
      </c>
      <c r="BJ41" s="34">
        <v>0.54090906023279994</v>
      </c>
      <c r="BK41" s="35">
        <f t="shared" si="11"/>
        <v>111.32567690023022</v>
      </c>
    </row>
    <row r="42" spans="1:65" x14ac:dyDescent="0.2">
      <c r="A42" s="15"/>
      <c r="B42" s="28" t="s">
        <v>127</v>
      </c>
      <c r="C42" s="34">
        <v>0</v>
      </c>
      <c r="D42" s="34">
        <v>0.96580431213329998</v>
      </c>
      <c r="E42" s="34">
        <v>0</v>
      </c>
      <c r="F42" s="34">
        <v>0</v>
      </c>
      <c r="G42" s="34">
        <v>0</v>
      </c>
      <c r="H42" s="34">
        <v>3.5740007700206906</v>
      </c>
      <c r="I42" s="34">
        <v>0.1135426286332</v>
      </c>
      <c r="J42" s="34">
        <v>0</v>
      </c>
      <c r="K42" s="34">
        <v>0</v>
      </c>
      <c r="L42" s="34">
        <v>1.1748131747329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2.608683034711901</v>
      </c>
      <c r="S42" s="34">
        <v>0.1752387563999</v>
      </c>
      <c r="T42" s="34">
        <v>0</v>
      </c>
      <c r="U42" s="34">
        <v>0</v>
      </c>
      <c r="V42" s="34">
        <v>0.45696185566629988</v>
      </c>
      <c r="W42" s="34">
        <v>0</v>
      </c>
      <c r="X42" s="34">
        <v>4.3918183330000004E-4</v>
      </c>
      <c r="Y42" s="34">
        <v>0</v>
      </c>
      <c r="Z42" s="34">
        <v>0</v>
      </c>
      <c r="AA42" s="34">
        <v>0</v>
      </c>
      <c r="AB42" s="34">
        <v>55.267721427988953</v>
      </c>
      <c r="AC42" s="34">
        <v>6.0436889539303973</v>
      </c>
      <c r="AD42" s="34">
        <v>0</v>
      </c>
      <c r="AE42" s="34">
        <v>0</v>
      </c>
      <c r="AF42" s="34">
        <v>34.036095659384245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62.665663145396564</v>
      </c>
      <c r="AM42" s="34">
        <v>1.6008837467985999</v>
      </c>
      <c r="AN42" s="34">
        <v>0</v>
      </c>
      <c r="AO42" s="34">
        <v>0</v>
      </c>
      <c r="AP42" s="34">
        <v>16.245946517589203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14.672928550882718</v>
      </c>
      <c r="AW42" s="34">
        <v>0.44021267023269989</v>
      </c>
      <c r="AX42" s="34">
        <v>0</v>
      </c>
      <c r="AY42" s="34">
        <v>0</v>
      </c>
      <c r="AZ42" s="34">
        <v>4.9469035381977999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6.7349579804633963</v>
      </c>
      <c r="BG42" s="34">
        <v>1.5861943275662</v>
      </c>
      <c r="BH42" s="34">
        <v>0</v>
      </c>
      <c r="BI42" s="34">
        <v>0</v>
      </c>
      <c r="BJ42" s="34">
        <v>2.0225404820320994</v>
      </c>
      <c r="BK42" s="35">
        <f>SUM(C42:BJ42)</f>
        <v>215.33322071459438</v>
      </c>
    </row>
    <row r="43" spans="1:65" x14ac:dyDescent="0.2">
      <c r="A43" s="15"/>
      <c r="B43" s="28" t="s">
        <v>108</v>
      </c>
      <c r="C43" s="34">
        <v>0</v>
      </c>
      <c r="D43" s="34">
        <v>1.0747345437666</v>
      </c>
      <c r="E43" s="34">
        <v>0</v>
      </c>
      <c r="F43" s="34">
        <v>0</v>
      </c>
      <c r="G43" s="34">
        <v>0</v>
      </c>
      <c r="H43" s="34">
        <v>7.9827028221002472</v>
      </c>
      <c r="I43" s="34">
        <v>57.813399598533103</v>
      </c>
      <c r="J43" s="34">
        <v>0</v>
      </c>
      <c r="K43" s="34">
        <v>0</v>
      </c>
      <c r="L43" s="34">
        <v>3.0647201986983998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4.6115490810975039</v>
      </c>
      <c r="S43" s="34">
        <v>10.884713128666499</v>
      </c>
      <c r="T43" s="34">
        <v>0</v>
      </c>
      <c r="U43" s="34">
        <v>0</v>
      </c>
      <c r="V43" s="34">
        <v>0.64992242803260003</v>
      </c>
      <c r="W43" s="34">
        <v>0</v>
      </c>
      <c r="X43" s="34">
        <v>9.9994999999999997E-6</v>
      </c>
      <c r="Y43" s="34">
        <v>0</v>
      </c>
      <c r="Z43" s="34">
        <v>0</v>
      </c>
      <c r="AA43" s="34">
        <v>0</v>
      </c>
      <c r="AB43" s="34">
        <v>25.872855017728</v>
      </c>
      <c r="AC43" s="34">
        <v>20.119289876898382</v>
      </c>
      <c r="AD43" s="34">
        <v>0</v>
      </c>
      <c r="AE43" s="34">
        <v>0</v>
      </c>
      <c r="AF43" s="34">
        <v>11.794172728063607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22.147290520691229</v>
      </c>
      <c r="AM43" s="34">
        <v>0.87452690816539991</v>
      </c>
      <c r="AN43" s="34">
        <v>0</v>
      </c>
      <c r="AO43" s="34">
        <v>0</v>
      </c>
      <c r="AP43" s="34">
        <v>5.317628724097899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29.169419840604288</v>
      </c>
      <c r="AW43" s="34">
        <v>1.4058377405324998</v>
      </c>
      <c r="AX43" s="34">
        <v>0</v>
      </c>
      <c r="AY43" s="34">
        <v>0</v>
      </c>
      <c r="AZ43" s="34">
        <v>8.1805471634309015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9.4659570947325005</v>
      </c>
      <c r="BG43" s="34">
        <v>0.11964494219989999</v>
      </c>
      <c r="BH43" s="34">
        <v>0</v>
      </c>
      <c r="BI43" s="34">
        <v>0</v>
      </c>
      <c r="BJ43" s="34">
        <v>1.2166628741997001</v>
      </c>
      <c r="BK43" s="35">
        <f>SUM(C43:BJ43)</f>
        <v>221.76558523173924</v>
      </c>
    </row>
    <row r="44" spans="1:65" x14ac:dyDescent="0.2">
      <c r="A44" s="15"/>
      <c r="B44" s="28" t="s">
        <v>109</v>
      </c>
      <c r="C44" s="34">
        <v>0</v>
      </c>
      <c r="D44" s="34">
        <v>1.1681736153666</v>
      </c>
      <c r="E44" s="34">
        <v>0</v>
      </c>
      <c r="F44" s="34">
        <v>0</v>
      </c>
      <c r="G44" s="34">
        <v>0</v>
      </c>
      <c r="H44" s="34">
        <v>6.8648714888744093</v>
      </c>
      <c r="I44" s="34">
        <v>2.0248058599899997E-2</v>
      </c>
      <c r="J44" s="34">
        <v>0</v>
      </c>
      <c r="K44" s="34">
        <v>0</v>
      </c>
      <c r="L44" s="34">
        <v>2.1048681571991001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4.0599907017804631</v>
      </c>
      <c r="S44" s="34">
        <v>2.7812963329999996E-4</v>
      </c>
      <c r="T44" s="34">
        <v>0</v>
      </c>
      <c r="U44" s="34">
        <v>0</v>
      </c>
      <c r="V44" s="34">
        <v>0.32979523953290002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8.1067038315664988</v>
      </c>
      <c r="AC44" s="34">
        <v>0.27404783006650008</v>
      </c>
      <c r="AD44" s="34">
        <v>0</v>
      </c>
      <c r="AE44" s="34">
        <v>0</v>
      </c>
      <c r="AF44" s="34">
        <v>1.4520947406325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5.710134768530704</v>
      </c>
      <c r="AM44" s="34">
        <v>8.873595913320001E-2</v>
      </c>
      <c r="AN44" s="34">
        <v>0</v>
      </c>
      <c r="AO44" s="34">
        <v>0</v>
      </c>
      <c r="AP44" s="34">
        <v>0.71530397843269999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13.63160293973668</v>
      </c>
      <c r="AW44" s="34">
        <v>0.85946016526640001</v>
      </c>
      <c r="AX44" s="34">
        <v>0</v>
      </c>
      <c r="AY44" s="34">
        <v>0</v>
      </c>
      <c r="AZ44" s="34">
        <v>8.4697805527655028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3.399195048749398</v>
      </c>
      <c r="BG44" s="34">
        <v>0.27563007540000001</v>
      </c>
      <c r="BH44" s="34">
        <v>0</v>
      </c>
      <c r="BI44" s="34">
        <v>0</v>
      </c>
      <c r="BJ44" s="34">
        <v>1.7828331899899998E-2</v>
      </c>
      <c r="BK44" s="35">
        <f>SUM(C44:BJ44)</f>
        <v>57.54874361316665</v>
      </c>
    </row>
    <row r="45" spans="1:65" x14ac:dyDescent="0.2">
      <c r="A45" s="15"/>
      <c r="B45" s="28" t="s">
        <v>117</v>
      </c>
      <c r="C45" s="44">
        <v>0</v>
      </c>
      <c r="D45" s="44">
        <v>0.92935795066659987</v>
      </c>
      <c r="E45" s="44">
        <v>0</v>
      </c>
      <c r="F45" s="44">
        <v>0</v>
      </c>
      <c r="G45" s="44">
        <v>0</v>
      </c>
      <c r="H45" s="44">
        <v>4.2040652013694917</v>
      </c>
      <c r="I45" s="44">
        <v>5.6794729799799999E-2</v>
      </c>
      <c r="J45" s="44">
        <v>0</v>
      </c>
      <c r="K45" s="44">
        <v>0</v>
      </c>
      <c r="L45" s="44">
        <v>1.4629160716324998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2.9049341198162657</v>
      </c>
      <c r="S45" s="44">
        <v>0.22158721479990001</v>
      </c>
      <c r="T45" s="44">
        <v>0</v>
      </c>
      <c r="U45" s="44">
        <v>0</v>
      </c>
      <c r="V45" s="44">
        <v>0.80050471583299998</v>
      </c>
      <c r="W45" s="44">
        <v>0</v>
      </c>
      <c r="X45" s="44">
        <v>1.4999299999999999E-5</v>
      </c>
      <c r="Y45" s="44">
        <v>0</v>
      </c>
      <c r="Z45" s="44">
        <v>0</v>
      </c>
      <c r="AA45" s="44">
        <v>0</v>
      </c>
      <c r="AB45" s="44">
        <v>28.993534026589323</v>
      </c>
      <c r="AC45" s="44">
        <v>1.3026353604650001</v>
      </c>
      <c r="AD45" s="44">
        <v>0</v>
      </c>
      <c r="AE45" s="44">
        <v>0</v>
      </c>
      <c r="AF45" s="44">
        <v>13.137235356723673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38.802022126420098</v>
      </c>
      <c r="AM45" s="44">
        <v>1.6999714413987008</v>
      </c>
      <c r="AN45" s="44">
        <v>0</v>
      </c>
      <c r="AO45" s="44">
        <v>0</v>
      </c>
      <c r="AP45" s="44">
        <v>10.928220393859885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13.147542694041674</v>
      </c>
      <c r="AW45" s="44">
        <v>0.24787713926630001</v>
      </c>
      <c r="AX45" s="44">
        <v>0</v>
      </c>
      <c r="AY45" s="44">
        <v>0</v>
      </c>
      <c r="AZ45" s="44">
        <v>5.3094635237642018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8.8402492321834316</v>
      </c>
      <c r="BG45" s="44">
        <v>0.23592899746599996</v>
      </c>
      <c r="BH45" s="44">
        <v>0</v>
      </c>
      <c r="BI45" s="44">
        <v>0</v>
      </c>
      <c r="BJ45" s="44">
        <v>0.93723096609939993</v>
      </c>
      <c r="BK45" s="35">
        <f>SUM(C45:BJ45)</f>
        <v>134.16208626149526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10.552810980832799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49.1786892630995</v>
      </c>
      <c r="I46" s="62">
        <f t="shared" si="13"/>
        <v>64.054444387131497</v>
      </c>
      <c r="J46" s="62">
        <f t="shared" si="13"/>
        <v>0</v>
      </c>
      <c r="K46" s="62">
        <f t="shared" si="13"/>
        <v>0</v>
      </c>
      <c r="L46" s="62">
        <f t="shared" si="13"/>
        <v>24.710346888954899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30.61063833573202</v>
      </c>
      <c r="S46" s="62">
        <f t="shared" si="13"/>
        <v>15.1700113887323</v>
      </c>
      <c r="T46" s="62">
        <f t="shared" si="13"/>
        <v>0</v>
      </c>
      <c r="U46" s="62">
        <f t="shared" si="13"/>
        <v>0</v>
      </c>
      <c r="V46" s="62">
        <f t="shared" si="13"/>
        <v>7.3367732876062997</v>
      </c>
      <c r="W46" s="30">
        <f t="shared" si="13"/>
        <v>0</v>
      </c>
      <c r="X46" s="62">
        <f t="shared" si="13"/>
        <v>2.7606801998000001E-3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386.5682092570861</v>
      </c>
      <c r="AC46" s="62">
        <f t="shared" si="13"/>
        <v>68.799343154752378</v>
      </c>
      <c r="AD46" s="62">
        <f t="shared" si="13"/>
        <v>1.6706023306</v>
      </c>
      <c r="AE46" s="62">
        <f t="shared" si="13"/>
        <v>0</v>
      </c>
      <c r="AF46" s="62">
        <f t="shared" si="13"/>
        <v>264.36779312446316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428.69265865412319</v>
      </c>
      <c r="AM46" s="62">
        <f t="shared" si="13"/>
        <v>20.897523189987698</v>
      </c>
      <c r="AN46" s="62">
        <f t="shared" si="13"/>
        <v>0.15770999999999999</v>
      </c>
      <c r="AO46" s="62">
        <f t="shared" si="13"/>
        <v>0</v>
      </c>
      <c r="AP46" s="62">
        <f t="shared" si="13"/>
        <v>153.8780366371154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301.68826927310084</v>
      </c>
      <c r="AW46" s="62">
        <f t="shared" si="13"/>
        <v>22.207878717757609</v>
      </c>
      <c r="AX46" s="62">
        <f t="shared" si="13"/>
        <v>0</v>
      </c>
      <c r="AY46" s="62">
        <f t="shared" si="13"/>
        <v>0</v>
      </c>
      <c r="AZ46" s="62">
        <f t="shared" si="13"/>
        <v>144.80522558492521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87.856128816372348</v>
      </c>
      <c r="BG46" s="62">
        <f t="shared" si="13"/>
        <v>6.6438410838305</v>
      </c>
      <c r="BH46" s="62">
        <f t="shared" si="13"/>
        <v>8.0798333333299999E-2</v>
      </c>
      <c r="BI46" s="62">
        <f t="shared" si="13"/>
        <v>0</v>
      </c>
      <c r="BJ46" s="62">
        <f t="shared" si="13"/>
        <v>20.058776034555194</v>
      </c>
      <c r="BK46" s="32">
        <f t="shared" si="13"/>
        <v>2109.9892694042924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11.656233292932798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68.114782933891348</v>
      </c>
      <c r="I47" s="62">
        <f t="shared" si="14"/>
        <v>64.630370477630194</v>
      </c>
      <c r="J47" s="62">
        <f t="shared" si="14"/>
        <v>0</v>
      </c>
      <c r="K47" s="62">
        <f t="shared" si="14"/>
        <v>0</v>
      </c>
      <c r="L47" s="62">
        <f t="shared" si="14"/>
        <v>27.294968753419898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44.255969247155605</v>
      </c>
      <c r="S47" s="62">
        <f t="shared" si="14"/>
        <v>15.9910137777646</v>
      </c>
      <c r="T47" s="62">
        <f t="shared" si="14"/>
        <v>0</v>
      </c>
      <c r="U47" s="62">
        <f t="shared" si="14"/>
        <v>0</v>
      </c>
      <c r="V47" s="62">
        <f t="shared" si="14"/>
        <v>8.1524375448053004</v>
      </c>
      <c r="W47" s="30">
        <f t="shared" si="14"/>
        <v>0</v>
      </c>
      <c r="X47" s="62">
        <f t="shared" si="14"/>
        <v>2.8140109998000002E-3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468.19614149185765</v>
      </c>
      <c r="AC47" s="62">
        <f t="shared" si="14"/>
        <v>72.012383424814885</v>
      </c>
      <c r="AD47" s="62">
        <f t="shared" si="14"/>
        <v>1.6706023306</v>
      </c>
      <c r="AE47" s="62">
        <f t="shared" si="14"/>
        <v>0</v>
      </c>
      <c r="AF47" s="62">
        <f t="shared" si="14"/>
        <v>280.72778152855369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506.16009867316166</v>
      </c>
      <c r="AM47" s="62">
        <f t="shared" si="14"/>
        <v>22.661258191617598</v>
      </c>
      <c r="AN47" s="62">
        <f t="shared" si="14"/>
        <v>0.15770999999999999</v>
      </c>
      <c r="AO47" s="62">
        <f t="shared" si="14"/>
        <v>0</v>
      </c>
      <c r="AP47" s="62">
        <f t="shared" si="14"/>
        <v>162.9213529266421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512.54001104645954</v>
      </c>
      <c r="AW47" s="62">
        <f t="shared" si="14"/>
        <v>38.851156673774412</v>
      </c>
      <c r="AX47" s="62">
        <f t="shared" si="14"/>
        <v>0</v>
      </c>
      <c r="AY47" s="62">
        <f t="shared" si="14"/>
        <v>0</v>
      </c>
      <c r="AZ47" s="62">
        <f t="shared" si="14"/>
        <v>181.74507114034563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134.23070918755039</v>
      </c>
      <c r="BG47" s="62">
        <f t="shared" si="14"/>
        <v>7.9621764373608999</v>
      </c>
      <c r="BH47" s="62">
        <f t="shared" si="14"/>
        <v>8.0798333333299999E-2</v>
      </c>
      <c r="BI47" s="62">
        <f t="shared" si="14"/>
        <v>0</v>
      </c>
      <c r="BJ47" s="62">
        <f t="shared" si="14"/>
        <v>23.900348979652694</v>
      </c>
      <c r="BK47" s="32">
        <f>BK46+BK33</f>
        <v>2653.9161904043244</v>
      </c>
    </row>
    <row r="48" spans="1:65" ht="3" customHeight="1" x14ac:dyDescent="0.2">
      <c r="A48" s="15"/>
      <c r="B48" s="19"/>
      <c r="C48" s="100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2"/>
    </row>
    <row r="49" spans="1:63" x14ac:dyDescent="0.2">
      <c r="A49" s="15" t="s">
        <v>16</v>
      </c>
      <c r="B49" s="18" t="s">
        <v>8</v>
      </c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2"/>
    </row>
    <row r="50" spans="1:63" x14ac:dyDescent="0.2">
      <c r="A50" s="15" t="s">
        <v>76</v>
      </c>
      <c r="B50" s="19" t="s">
        <v>17</v>
      </c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2"/>
    </row>
    <row r="51" spans="1:63" x14ac:dyDescent="0.2">
      <c r="A51" s="15"/>
      <c r="B51" s="20" t="s">
        <v>115</v>
      </c>
      <c r="C51" s="30">
        <v>0</v>
      </c>
      <c r="D51" s="30">
        <v>0.88234815219990004</v>
      </c>
      <c r="E51" s="30">
        <v>0</v>
      </c>
      <c r="F51" s="30">
        <v>0</v>
      </c>
      <c r="G51" s="30">
        <v>0</v>
      </c>
      <c r="H51" s="30">
        <v>0.32853053326449994</v>
      </c>
      <c r="I51" s="30">
        <v>6.9114186659999992E-4</v>
      </c>
      <c r="J51" s="30">
        <v>0</v>
      </c>
      <c r="K51" s="30">
        <v>0</v>
      </c>
      <c r="L51" s="30">
        <v>2.0963240599999999E-2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5.9751902494591475E-2</v>
      </c>
      <c r="S51" s="30">
        <v>0</v>
      </c>
      <c r="T51" s="30">
        <v>0</v>
      </c>
      <c r="U51" s="30">
        <v>0</v>
      </c>
      <c r="V51" s="30">
        <v>0.2171833279664</v>
      </c>
      <c r="W51" s="30">
        <v>0</v>
      </c>
      <c r="X51" s="30">
        <v>2.3332233299999998E-5</v>
      </c>
      <c r="Y51" s="30">
        <v>0</v>
      </c>
      <c r="Z51" s="30">
        <v>0</v>
      </c>
      <c r="AA51" s="30">
        <v>0</v>
      </c>
      <c r="AB51" s="30">
        <v>0.78908267072829996</v>
      </c>
      <c r="AC51" s="30">
        <v>0.12399737599979999</v>
      </c>
      <c r="AD51" s="30">
        <v>0</v>
      </c>
      <c r="AE51" s="30">
        <v>0</v>
      </c>
      <c r="AF51" s="30">
        <v>1.7433676848658002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1.0159511915588992</v>
      </c>
      <c r="AM51" s="30">
        <v>5.8719868466599996E-2</v>
      </c>
      <c r="AN51" s="30">
        <v>0</v>
      </c>
      <c r="AO51" s="30">
        <v>0</v>
      </c>
      <c r="AP51" s="30">
        <v>0.97814354933260006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1.8274633873273012</v>
      </c>
      <c r="AW51" s="30">
        <v>0.84408064003289984</v>
      </c>
      <c r="AX51" s="30">
        <v>0</v>
      </c>
      <c r="AY51" s="30">
        <v>0</v>
      </c>
      <c r="AZ51" s="30">
        <v>2.9345333934658004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0.4407936353637002</v>
      </c>
      <c r="BG51" s="30">
        <v>0</v>
      </c>
      <c r="BH51" s="30">
        <v>0</v>
      </c>
      <c r="BI51" s="30">
        <v>0</v>
      </c>
      <c r="BJ51" s="30">
        <v>0.77094097419970009</v>
      </c>
      <c r="BK51" s="33">
        <f>SUM(C51:BJ51)</f>
        <v>13.036566001966692</v>
      </c>
    </row>
    <row r="52" spans="1:63" x14ac:dyDescent="0.2">
      <c r="A52" s="15"/>
      <c r="B52" s="20" t="s">
        <v>118</v>
      </c>
      <c r="C52" s="30">
        <v>0</v>
      </c>
      <c r="D52" s="30">
        <v>0.87361115216660001</v>
      </c>
      <c r="E52" s="30">
        <v>0</v>
      </c>
      <c r="F52" s="30">
        <v>0</v>
      </c>
      <c r="G52" s="30">
        <v>0</v>
      </c>
      <c r="H52" s="30">
        <v>1.8105065595564001</v>
      </c>
      <c r="I52" s="30">
        <v>0</v>
      </c>
      <c r="J52" s="30">
        <v>0</v>
      </c>
      <c r="K52" s="30">
        <v>0</v>
      </c>
      <c r="L52" s="30">
        <v>0.84819854023259988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1.985742892769877</v>
      </c>
      <c r="S52" s="30">
        <v>0.14186869623330001</v>
      </c>
      <c r="T52" s="30">
        <v>0</v>
      </c>
      <c r="U52" s="30">
        <v>0</v>
      </c>
      <c r="V52" s="30">
        <v>0.78038188316620005</v>
      </c>
      <c r="W52" s="30">
        <v>0</v>
      </c>
      <c r="X52" s="30">
        <v>6.6663E-6</v>
      </c>
      <c r="Y52" s="30">
        <v>0</v>
      </c>
      <c r="Z52" s="30">
        <v>0</v>
      </c>
      <c r="AA52" s="30">
        <v>0</v>
      </c>
      <c r="AB52" s="30">
        <v>45.052100481274763</v>
      </c>
      <c r="AC52" s="30">
        <v>2.7080442987645998</v>
      </c>
      <c r="AD52" s="30">
        <v>0.200640769</v>
      </c>
      <c r="AE52" s="30">
        <v>0</v>
      </c>
      <c r="AF52" s="30">
        <v>37.098889105614816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51.927200503894767</v>
      </c>
      <c r="AM52" s="30">
        <v>3.6675987086989008</v>
      </c>
      <c r="AN52" s="30">
        <v>0</v>
      </c>
      <c r="AO52" s="30">
        <v>0</v>
      </c>
      <c r="AP52" s="30">
        <v>21.175974210554386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13.937307936546889</v>
      </c>
      <c r="AW52" s="30">
        <v>2.8645498414659993</v>
      </c>
      <c r="AX52" s="30">
        <v>0</v>
      </c>
      <c r="AY52" s="30">
        <v>0</v>
      </c>
      <c r="AZ52" s="30">
        <v>13.194547529094899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5.1937813087711904</v>
      </c>
      <c r="BG52" s="30">
        <v>0.93149400806630001</v>
      </c>
      <c r="BH52" s="30">
        <v>0</v>
      </c>
      <c r="BI52" s="30">
        <v>0</v>
      </c>
      <c r="BJ52" s="30">
        <v>3.4825887795984012</v>
      </c>
      <c r="BK52" s="33">
        <f>SUM(C52:BJ52)</f>
        <v>207.87503387177085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1.7559593043665001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2.1390370928208999</v>
      </c>
      <c r="I53" s="62">
        <f t="shared" si="15"/>
        <v>6.9114186659999992E-4</v>
      </c>
      <c r="J53" s="62">
        <f t="shared" si="15"/>
        <v>0</v>
      </c>
      <c r="K53" s="62">
        <f t="shared" si="15"/>
        <v>0</v>
      </c>
      <c r="L53" s="62">
        <f t="shared" si="15"/>
        <v>0.86916178083259987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2.0454947952644686</v>
      </c>
      <c r="S53" s="62">
        <f t="shared" si="15"/>
        <v>0.14186869623330001</v>
      </c>
      <c r="T53" s="62">
        <f t="shared" si="15"/>
        <v>0</v>
      </c>
      <c r="U53" s="62">
        <f t="shared" si="15"/>
        <v>0</v>
      </c>
      <c r="V53" s="62">
        <f t="shared" si="15"/>
        <v>0.9975652111326001</v>
      </c>
      <c r="W53" s="30">
        <f t="shared" si="15"/>
        <v>0</v>
      </c>
      <c r="X53" s="30">
        <f t="shared" si="15"/>
        <v>2.9998533299999999E-5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45.841183152003062</v>
      </c>
      <c r="AC53" s="62">
        <f t="shared" si="15"/>
        <v>2.8320416747643997</v>
      </c>
      <c r="AD53" s="62">
        <f t="shared" si="15"/>
        <v>0.200640769</v>
      </c>
      <c r="AE53" s="62">
        <f t="shared" si="15"/>
        <v>0</v>
      </c>
      <c r="AF53" s="62">
        <f t="shared" si="15"/>
        <v>38.842256790480619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52.943151695453665</v>
      </c>
      <c r="AM53" s="62">
        <f t="shared" si="15"/>
        <v>3.7263185771655007</v>
      </c>
      <c r="AN53" s="62">
        <f t="shared" si="15"/>
        <v>0</v>
      </c>
      <c r="AO53" s="62">
        <f t="shared" si="15"/>
        <v>0</v>
      </c>
      <c r="AP53" s="62">
        <f t="shared" si="15"/>
        <v>22.154117759886987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15.764771323874189</v>
      </c>
      <c r="AW53" s="62">
        <f t="shared" si="15"/>
        <v>3.7086304814988993</v>
      </c>
      <c r="AX53" s="62">
        <f t="shared" si="15"/>
        <v>0</v>
      </c>
      <c r="AY53" s="62">
        <f t="shared" si="15"/>
        <v>0</v>
      </c>
      <c r="AZ53" s="62">
        <f t="shared" si="15"/>
        <v>16.1290809225607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5.6345749441348909</v>
      </c>
      <c r="BG53" s="62">
        <f t="shared" si="15"/>
        <v>0.93149400806630001</v>
      </c>
      <c r="BH53" s="62">
        <f t="shared" si="15"/>
        <v>0</v>
      </c>
      <c r="BI53" s="62">
        <f t="shared" si="15"/>
        <v>0</v>
      </c>
      <c r="BJ53" s="62">
        <f t="shared" si="15"/>
        <v>4.2535297537981016</v>
      </c>
      <c r="BK53" s="62">
        <f t="shared" si="15"/>
        <v>220.91159987373754</v>
      </c>
    </row>
    <row r="54" spans="1:63" ht="2.25" customHeight="1" x14ac:dyDescent="0.2">
      <c r="A54" s="15"/>
      <c r="B54" s="19"/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2"/>
    </row>
    <row r="55" spans="1:63" x14ac:dyDescent="0.2">
      <c r="A55" s="15" t="s">
        <v>4</v>
      </c>
      <c r="B55" s="18" t="s">
        <v>9</v>
      </c>
      <c r="C55" s="100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2"/>
    </row>
    <row r="56" spans="1:63" x14ac:dyDescent="0.2">
      <c r="A56" s="15" t="s">
        <v>76</v>
      </c>
      <c r="B56" s="19" t="s">
        <v>18</v>
      </c>
      <c r="C56" s="100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2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41.109685806193454</v>
      </c>
      <c r="AS57" s="65">
        <v>0</v>
      </c>
      <c r="AT57" s="65">
        <v>0</v>
      </c>
      <c r="AU57" s="65">
        <v>0</v>
      </c>
      <c r="AV57" s="65">
        <v>18.843891279707382</v>
      </c>
      <c r="AW57" s="65">
        <v>1.1402586973728142</v>
      </c>
      <c r="AX57" s="65">
        <v>0</v>
      </c>
      <c r="AY57" s="65">
        <v>0</v>
      </c>
      <c r="AZ57" s="65">
        <v>12.994400000000001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8.2221000000000011</v>
      </c>
      <c r="BG57" s="65">
        <v>0.23390000000000002</v>
      </c>
      <c r="BH57" s="65">
        <v>0</v>
      </c>
      <c r="BI57" s="65">
        <v>0</v>
      </c>
      <c r="BJ57" s="65">
        <v>3.3018000000000001</v>
      </c>
      <c r="BK57" s="66">
        <f>SUM(C57:BJ57)</f>
        <v>85.846035783273649</v>
      </c>
    </row>
    <row r="58" spans="1:63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80">
        <f t="shared" si="16"/>
        <v>41.109685806193454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18.843891279707382</v>
      </c>
      <c r="AW58" s="77">
        <f t="shared" si="16"/>
        <v>1.1402586973728142</v>
      </c>
      <c r="AX58" s="77">
        <f t="shared" si="16"/>
        <v>0</v>
      </c>
      <c r="AY58" s="77">
        <f t="shared" si="16"/>
        <v>0</v>
      </c>
      <c r="AZ58" s="77">
        <f t="shared" si="16"/>
        <v>12.994400000000001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8.2221000000000011</v>
      </c>
      <c r="BG58" s="77">
        <f t="shared" si="16"/>
        <v>0.23390000000000002</v>
      </c>
      <c r="BH58" s="77">
        <f t="shared" si="16"/>
        <v>0</v>
      </c>
      <c r="BI58" s="77">
        <f t="shared" si="16"/>
        <v>0</v>
      </c>
      <c r="BJ58" s="77">
        <f t="shared" si="16"/>
        <v>3.3018000000000001</v>
      </c>
      <c r="BK58" s="78">
        <f>SUM(BK57)</f>
        <v>85.846035783273649</v>
      </c>
    </row>
    <row r="59" spans="1:63" x14ac:dyDescent="0.2">
      <c r="A59" s="15" t="s">
        <v>77</v>
      </c>
      <c r="B59" s="19" t="s">
        <v>19</v>
      </c>
      <c r="C59" s="100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2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41.109685806193454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18.843891279707382</v>
      </c>
      <c r="AW62" s="61">
        <f t="shared" si="18"/>
        <v>1.1402586973728142</v>
      </c>
      <c r="AX62" s="61">
        <f t="shared" si="18"/>
        <v>0</v>
      </c>
      <c r="AY62" s="61">
        <f t="shared" si="18"/>
        <v>0</v>
      </c>
      <c r="AZ62" s="61">
        <f t="shared" si="18"/>
        <v>12.994400000000001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8.2221000000000011</v>
      </c>
      <c r="BG62" s="61">
        <f t="shared" si="18"/>
        <v>0.23390000000000002</v>
      </c>
      <c r="BH62" s="61">
        <f t="shared" si="18"/>
        <v>0</v>
      </c>
      <c r="BI62" s="61">
        <f t="shared" si="18"/>
        <v>0</v>
      </c>
      <c r="BJ62" s="61">
        <f t="shared" si="18"/>
        <v>3.3018000000000001</v>
      </c>
      <c r="BK62" s="61">
        <f>BK61+BK58</f>
        <v>85.846035783273649</v>
      </c>
    </row>
    <row r="63" spans="1:63" ht="4.5" customHeight="1" x14ac:dyDescent="0.2">
      <c r="A63" s="15"/>
      <c r="B63" s="19"/>
      <c r="C63" s="100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2"/>
    </row>
    <row r="64" spans="1:63" x14ac:dyDescent="0.2">
      <c r="A64" s="15" t="s">
        <v>20</v>
      </c>
      <c r="B64" s="18" t="s">
        <v>21</v>
      </c>
      <c r="C64" s="100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2"/>
    </row>
    <row r="65" spans="1:63" x14ac:dyDescent="0.2">
      <c r="A65" s="15" t="s">
        <v>76</v>
      </c>
      <c r="B65" s="19" t="s">
        <v>22</v>
      </c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2"/>
    </row>
    <row r="66" spans="1:63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3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3" ht="4.5" customHeight="1" x14ac:dyDescent="0.2">
      <c r="A68" s="15"/>
      <c r="B68" s="23"/>
      <c r="C68" s="100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2"/>
    </row>
    <row r="69" spans="1:63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161.01552397116512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79.917087027905382</v>
      </c>
      <c r="I69" s="63">
        <f t="shared" si="20"/>
        <v>295.0825786613612</v>
      </c>
      <c r="J69" s="63">
        <f t="shared" si="20"/>
        <v>69.477197325032492</v>
      </c>
      <c r="K69" s="63">
        <f t="shared" si="20"/>
        <v>0</v>
      </c>
      <c r="L69" s="63">
        <f t="shared" si="20"/>
        <v>132.36331624244082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52.763755585247701</v>
      </c>
      <c r="S69" s="63">
        <f t="shared" si="20"/>
        <v>18.0116463094305</v>
      </c>
      <c r="T69" s="63">
        <f t="shared" si="20"/>
        <v>45.026270873966197</v>
      </c>
      <c r="U69" s="63">
        <f t="shared" si="20"/>
        <v>0</v>
      </c>
      <c r="V69" s="63">
        <f t="shared" si="20"/>
        <v>21.029410297848887</v>
      </c>
      <c r="W69" s="38">
        <f t="shared" si="20"/>
        <v>0</v>
      </c>
      <c r="X69" s="38">
        <f t="shared" si="20"/>
        <v>2.8440095331000001E-3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523.27547622729287</v>
      </c>
      <c r="AC69" s="63">
        <f t="shared" si="20"/>
        <v>399.54197725444072</v>
      </c>
      <c r="AD69" s="63">
        <f t="shared" si="20"/>
        <v>15.642663577932799</v>
      </c>
      <c r="AE69" s="63">
        <f t="shared" si="20"/>
        <v>0</v>
      </c>
      <c r="AF69" s="63">
        <f t="shared" si="20"/>
        <v>424.42246664544803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567.95362899964505</v>
      </c>
      <c r="AM69" s="63">
        <f t="shared" si="20"/>
        <v>91.00358077328093</v>
      </c>
      <c r="AN69" s="63">
        <f t="shared" si="20"/>
        <v>109.45878714296539</v>
      </c>
      <c r="AO69" s="63">
        <f t="shared" si="20"/>
        <v>0</v>
      </c>
      <c r="AP69" s="63">
        <f t="shared" si="20"/>
        <v>241.08959207374579</v>
      </c>
      <c r="AQ69" s="38">
        <f t="shared" si="20"/>
        <v>0</v>
      </c>
      <c r="AR69" s="72">
        <f t="shared" si="20"/>
        <v>41.109685806193454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563.13080587989043</v>
      </c>
      <c r="AW69" s="63">
        <f t="shared" si="20"/>
        <v>97.600144273309596</v>
      </c>
      <c r="AX69" s="63">
        <f t="shared" si="20"/>
        <v>4.2536084209998997</v>
      </c>
      <c r="AY69" s="63">
        <f t="shared" si="20"/>
        <v>0</v>
      </c>
      <c r="AZ69" s="63">
        <f t="shared" si="20"/>
        <v>270.94254660719213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152.02067176613011</v>
      </c>
      <c r="BG69" s="38">
        <f t="shared" si="20"/>
        <v>10.952570420193</v>
      </c>
      <c r="BH69" s="38">
        <f t="shared" si="20"/>
        <v>5.593040120566501</v>
      </c>
      <c r="BI69" s="38">
        <f t="shared" si="20"/>
        <v>0</v>
      </c>
      <c r="BJ69" s="38">
        <f t="shared" si="20"/>
        <v>39.1421226866143</v>
      </c>
      <c r="BK69" s="38">
        <f>BK28+BK47+BK53+BK62+BK67</f>
        <v>4431.8229989797728</v>
      </c>
    </row>
    <row r="70" spans="1:63" ht="4.5" customHeight="1" x14ac:dyDescent="0.2">
      <c r="A70" s="15"/>
      <c r="B70" s="24"/>
      <c r="C70" s="114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15"/>
    </row>
    <row r="71" spans="1:63" ht="14.25" customHeight="1" x14ac:dyDescent="0.3">
      <c r="A71" s="15" t="s">
        <v>5</v>
      </c>
      <c r="B71" s="25" t="s">
        <v>24</v>
      </c>
      <c r="C71" s="114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15"/>
    </row>
    <row r="72" spans="1:63" x14ac:dyDescent="0.2">
      <c r="A72" s="15"/>
      <c r="B72" s="28" t="s">
        <v>111</v>
      </c>
      <c r="C72" s="34">
        <v>0</v>
      </c>
      <c r="D72" s="34">
        <v>0.81044450803330004</v>
      </c>
      <c r="E72" s="34">
        <v>0</v>
      </c>
      <c r="F72" s="34">
        <v>0</v>
      </c>
      <c r="G72" s="34">
        <v>0</v>
      </c>
      <c r="H72" s="34">
        <v>2.2324196790066972</v>
      </c>
      <c r="I72" s="34">
        <v>0.12893393883320001</v>
      </c>
      <c r="J72" s="34">
        <v>0</v>
      </c>
      <c r="K72" s="34">
        <v>0</v>
      </c>
      <c r="L72" s="34">
        <v>0.78472619646640007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1.6753907253334281</v>
      </c>
      <c r="S72" s="34">
        <v>2.7313389000000001E-3</v>
      </c>
      <c r="T72" s="34">
        <v>0</v>
      </c>
      <c r="U72" s="34">
        <v>0</v>
      </c>
      <c r="V72" s="34">
        <v>0.17177486279989998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12.65574554138521</v>
      </c>
      <c r="AC72" s="34">
        <v>0.21781597806619996</v>
      </c>
      <c r="AD72" s="34">
        <v>0</v>
      </c>
      <c r="AE72" s="34">
        <v>0</v>
      </c>
      <c r="AF72" s="34">
        <v>2.6021160751648003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9.1401500580480644</v>
      </c>
      <c r="AM72" s="34">
        <v>0.12760739549980002</v>
      </c>
      <c r="AN72" s="34">
        <v>0</v>
      </c>
      <c r="AO72" s="34">
        <v>0</v>
      </c>
      <c r="AP72" s="34">
        <v>0.64235405966620007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5.0569285798555033</v>
      </c>
      <c r="AW72" s="34">
        <v>0.1526757658331</v>
      </c>
      <c r="AX72" s="34">
        <v>0</v>
      </c>
      <c r="AY72" s="34">
        <v>0</v>
      </c>
      <c r="AZ72" s="34">
        <v>1.4735974675992998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2.0018153948091988</v>
      </c>
      <c r="BG72" s="34">
        <v>4.1133637233200002E-2</v>
      </c>
      <c r="BH72" s="34">
        <v>0</v>
      </c>
      <c r="BI72" s="34">
        <v>0</v>
      </c>
      <c r="BJ72" s="34">
        <v>5.3125838233299999E-2</v>
      </c>
      <c r="BK72" s="33">
        <f>SUM(C72:BJ72)</f>
        <v>39.971487040766803</v>
      </c>
    </row>
    <row r="73" spans="1:63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0.81044450803330004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2.2324196790066972</v>
      </c>
      <c r="I73" s="62">
        <f t="shared" si="21"/>
        <v>0.12893393883320001</v>
      </c>
      <c r="J73" s="62">
        <f t="shared" si="21"/>
        <v>0</v>
      </c>
      <c r="K73" s="62">
        <f t="shared" si="21"/>
        <v>0</v>
      </c>
      <c r="L73" s="62">
        <f t="shared" si="21"/>
        <v>0.78472619646640007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1.6753907253334281</v>
      </c>
      <c r="S73" s="62">
        <f t="shared" si="21"/>
        <v>2.7313389000000001E-3</v>
      </c>
      <c r="T73" s="62">
        <f t="shared" si="21"/>
        <v>0</v>
      </c>
      <c r="U73" s="62">
        <f t="shared" si="21"/>
        <v>0</v>
      </c>
      <c r="V73" s="62">
        <f t="shared" si="21"/>
        <v>0.17177486279989998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12.65574554138521</v>
      </c>
      <c r="AC73" s="62">
        <f t="shared" si="21"/>
        <v>0.21781597806619996</v>
      </c>
      <c r="AD73" s="62">
        <f t="shared" si="21"/>
        <v>0</v>
      </c>
      <c r="AE73" s="62">
        <f t="shared" si="21"/>
        <v>0</v>
      </c>
      <c r="AF73" s="62">
        <f t="shared" si="21"/>
        <v>2.6021160751648003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9.1401500580480644</v>
      </c>
      <c r="AM73" s="62">
        <f t="shared" si="21"/>
        <v>0.12760739549980002</v>
      </c>
      <c r="AN73" s="62">
        <f t="shared" si="21"/>
        <v>0</v>
      </c>
      <c r="AO73" s="62">
        <f t="shared" si="21"/>
        <v>0</v>
      </c>
      <c r="AP73" s="62">
        <f t="shared" si="21"/>
        <v>0.64235405966620007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5.0569285798555033</v>
      </c>
      <c r="AW73" s="62">
        <f t="shared" si="21"/>
        <v>0.1526757658331</v>
      </c>
      <c r="AX73" s="62">
        <f t="shared" si="21"/>
        <v>0</v>
      </c>
      <c r="AY73" s="62">
        <f t="shared" si="21"/>
        <v>0</v>
      </c>
      <c r="AZ73" s="62">
        <f t="shared" si="21"/>
        <v>1.4735974675992998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2.0018153948091988</v>
      </c>
      <c r="BG73" s="62">
        <f t="shared" si="21"/>
        <v>4.1133637233200002E-2</v>
      </c>
      <c r="BH73" s="62">
        <f t="shared" si="21"/>
        <v>0</v>
      </c>
      <c r="BI73" s="62">
        <f t="shared" si="21"/>
        <v>0</v>
      </c>
      <c r="BJ73" s="62">
        <f t="shared" si="21"/>
        <v>5.3125838233299999E-2</v>
      </c>
      <c r="BK73" s="64">
        <f>SUM(BK72)</f>
        <v>39.971487040766803</v>
      </c>
    </row>
    <row r="74" spans="1:63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7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43"/>
    </row>
    <row r="77" spans="1:63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3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9"/>
  <sheetViews>
    <sheetView topLeftCell="A4" workbookViewId="0">
      <selection activeCell="A4" sqref="A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6" t="s">
        <v>128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2:12" ht="17.25" hidden="1" customHeight="1" x14ac:dyDescent="0.2">
      <c r="B3" s="116" t="s">
        <v>112</v>
      </c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0.26833674826589998</v>
      </c>
      <c r="G5" s="50">
        <v>9.2352555666000008E-3</v>
      </c>
      <c r="H5" s="50">
        <v>0</v>
      </c>
      <c r="I5" s="59">
        <v>0</v>
      </c>
      <c r="J5" s="51">
        <v>0</v>
      </c>
      <c r="K5" s="51">
        <f>SUM(D5:J5)</f>
        <v>0.27757200383249997</v>
      </c>
      <c r="L5" s="50">
        <v>2.0419849999999998E-4</v>
      </c>
    </row>
    <row r="6" spans="2:12" x14ac:dyDescent="0.2">
      <c r="B6" s="48">
        <v>2</v>
      </c>
      <c r="C6" s="52" t="s">
        <v>40</v>
      </c>
      <c r="D6" s="50">
        <v>0.9782935665971999</v>
      </c>
      <c r="E6" s="50">
        <v>0.86961293389669991</v>
      </c>
      <c r="F6" s="50">
        <v>31.59040218208996</v>
      </c>
      <c r="G6" s="50">
        <v>1.6556622819544999</v>
      </c>
      <c r="H6" s="50">
        <v>0</v>
      </c>
      <c r="I6" s="59">
        <v>0.56179999999999997</v>
      </c>
      <c r="J6" s="51">
        <v>0</v>
      </c>
      <c r="K6" s="51">
        <f t="shared" ref="K6:K41" si="0">SUM(D6:J6)</f>
        <v>35.655770964538355</v>
      </c>
      <c r="L6" s="50">
        <v>0.34675888789409998</v>
      </c>
    </row>
    <row r="7" spans="2:12" x14ac:dyDescent="0.2">
      <c r="B7" s="48">
        <v>3</v>
      </c>
      <c r="C7" s="49" t="s">
        <v>41</v>
      </c>
      <c r="D7" s="50">
        <v>0</v>
      </c>
      <c r="E7" s="50">
        <v>0</v>
      </c>
      <c r="F7" s="50">
        <v>0.96193018983139988</v>
      </c>
      <c r="G7" s="50">
        <v>1.37713913333E-2</v>
      </c>
      <c r="H7" s="50">
        <v>0</v>
      </c>
      <c r="I7" s="59">
        <v>4.1000000000000003E-3</v>
      </c>
      <c r="J7" s="51">
        <v>0</v>
      </c>
      <c r="K7" s="51">
        <f t="shared" si="0"/>
        <v>0.97980158116469984</v>
      </c>
      <c r="L7" s="50">
        <v>7.6364543899800005E-2</v>
      </c>
    </row>
    <row r="8" spans="2:12" x14ac:dyDescent="0.2">
      <c r="B8" s="48">
        <v>4</v>
      </c>
      <c r="C8" s="52" t="s">
        <v>42</v>
      </c>
      <c r="D8" s="50">
        <v>3.4314653098646</v>
      </c>
      <c r="E8" s="50">
        <v>1.3609815667989</v>
      </c>
      <c r="F8" s="50">
        <v>17.537708947235931</v>
      </c>
      <c r="G8" s="50">
        <v>3.1239185912635006</v>
      </c>
      <c r="H8" s="50">
        <v>0</v>
      </c>
      <c r="I8" s="59">
        <v>0.2346</v>
      </c>
      <c r="J8" s="51">
        <v>0</v>
      </c>
      <c r="K8" s="51">
        <f t="shared" si="0"/>
        <v>25.688674415162932</v>
      </c>
      <c r="L8" s="50">
        <v>0.50195102285969972</v>
      </c>
    </row>
    <row r="9" spans="2:12" x14ac:dyDescent="0.2">
      <c r="B9" s="48">
        <v>5</v>
      </c>
      <c r="C9" s="52" t="s">
        <v>43</v>
      </c>
      <c r="D9" s="50">
        <v>0.56967335989760015</v>
      </c>
      <c r="E9" s="50">
        <v>1.0227500853551996</v>
      </c>
      <c r="F9" s="50">
        <v>51.824957518392296</v>
      </c>
      <c r="G9" s="50">
        <v>5.6481747640117961</v>
      </c>
      <c r="H9" s="50">
        <v>0</v>
      </c>
      <c r="I9" s="59">
        <v>1.4294</v>
      </c>
      <c r="J9" s="51">
        <v>0</v>
      </c>
      <c r="K9" s="51">
        <f t="shared" si="0"/>
        <v>60.494955727656894</v>
      </c>
      <c r="L9" s="50">
        <v>0.72951727445870007</v>
      </c>
    </row>
    <row r="10" spans="2:12" x14ac:dyDescent="0.2">
      <c r="B10" s="48">
        <v>6</v>
      </c>
      <c r="C10" s="52" t="s">
        <v>44</v>
      </c>
      <c r="D10" s="50">
        <v>0.48024662116619998</v>
      </c>
      <c r="E10" s="50">
        <v>1.0222504812324</v>
      </c>
      <c r="F10" s="50">
        <v>19.40107179810542</v>
      </c>
      <c r="G10" s="50">
        <v>1.7450508692980993</v>
      </c>
      <c r="H10" s="50">
        <v>0</v>
      </c>
      <c r="I10" s="59">
        <v>0.2031</v>
      </c>
      <c r="J10" s="51">
        <v>0</v>
      </c>
      <c r="K10" s="51">
        <f t="shared" si="0"/>
        <v>22.851719769802116</v>
      </c>
      <c r="L10" s="50">
        <v>0.28344158246439999</v>
      </c>
    </row>
    <row r="11" spans="2:12" x14ac:dyDescent="0.2">
      <c r="B11" s="48">
        <v>7</v>
      </c>
      <c r="C11" s="52" t="s">
        <v>45</v>
      </c>
      <c r="D11" s="50">
        <v>42.232137396064211</v>
      </c>
      <c r="E11" s="50">
        <v>8.3122824575287044</v>
      </c>
      <c r="F11" s="50">
        <v>41.749426431491202</v>
      </c>
      <c r="G11" s="50">
        <v>6.995886897748</v>
      </c>
      <c r="H11" s="50">
        <v>0</v>
      </c>
      <c r="I11" s="59">
        <v>0</v>
      </c>
      <c r="J11" s="51">
        <v>0</v>
      </c>
      <c r="K11" s="51">
        <f t="shared" si="0"/>
        <v>99.289733182832109</v>
      </c>
      <c r="L11" s="50">
        <v>0.4281945063269002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0.11833168596640001</v>
      </c>
      <c r="E14" s="50">
        <v>0.68787041059929999</v>
      </c>
      <c r="F14" s="50">
        <v>11.016267063476304</v>
      </c>
      <c r="G14" s="50">
        <v>1.4378008136299993</v>
      </c>
      <c r="H14" s="50">
        <v>0</v>
      </c>
      <c r="I14" s="59">
        <v>0.1101</v>
      </c>
      <c r="J14" s="51">
        <v>0</v>
      </c>
      <c r="K14" s="51">
        <f t="shared" si="0"/>
        <v>13.370369973672004</v>
      </c>
      <c r="L14" s="50">
        <v>0.38689696849780003</v>
      </c>
    </row>
    <row r="15" spans="2:12" x14ac:dyDescent="0.2">
      <c r="B15" s="48">
        <v>11</v>
      </c>
      <c r="C15" s="52" t="s">
        <v>49</v>
      </c>
      <c r="D15" s="50">
        <v>31.763659484524613</v>
      </c>
      <c r="E15" s="50">
        <v>65.451526984809988</v>
      </c>
      <c r="F15" s="50">
        <v>107.19112341109076</v>
      </c>
      <c r="G15" s="50">
        <v>12.137625814095088</v>
      </c>
      <c r="H15" s="50">
        <v>0</v>
      </c>
      <c r="I15" s="59">
        <v>1.1132</v>
      </c>
      <c r="J15" s="51">
        <v>0</v>
      </c>
      <c r="K15" s="51">
        <f t="shared" si="0"/>
        <v>217.65713569452043</v>
      </c>
      <c r="L15" s="50">
        <v>1.8933374086816006</v>
      </c>
    </row>
    <row r="16" spans="2:12" x14ac:dyDescent="0.2">
      <c r="B16" s="48">
        <v>12</v>
      </c>
      <c r="C16" s="52" t="s">
        <v>50</v>
      </c>
      <c r="D16" s="50">
        <v>37.770125298199467</v>
      </c>
      <c r="E16" s="50">
        <v>8.3142026457976037</v>
      </c>
      <c r="F16" s="50">
        <v>51.473843057862872</v>
      </c>
      <c r="G16" s="50">
        <v>3.8357966112874977</v>
      </c>
      <c r="H16" s="50">
        <v>0</v>
      </c>
      <c r="I16" s="59">
        <v>0.6298999999999999</v>
      </c>
      <c r="J16" s="51">
        <v>0</v>
      </c>
      <c r="K16" s="51">
        <f t="shared" si="0"/>
        <v>102.02386761314743</v>
      </c>
      <c r="L16" s="50">
        <v>1.092721307622629</v>
      </c>
    </row>
    <row r="17" spans="2:12" x14ac:dyDescent="0.2">
      <c r="B17" s="48">
        <v>13</v>
      </c>
      <c r="C17" s="52" t="s">
        <v>51</v>
      </c>
      <c r="D17" s="50">
        <v>0.30367411693269997</v>
      </c>
      <c r="E17" s="50">
        <v>0.29872947283260004</v>
      </c>
      <c r="F17" s="50">
        <v>20.468698381429057</v>
      </c>
      <c r="G17" s="50">
        <v>1.0296142095981</v>
      </c>
      <c r="H17" s="50">
        <v>0</v>
      </c>
      <c r="I17" s="59">
        <v>6.7199999999999996E-2</v>
      </c>
      <c r="J17" s="51">
        <v>0</v>
      </c>
      <c r="K17" s="51">
        <f t="shared" si="0"/>
        <v>22.167916180792457</v>
      </c>
      <c r="L17" s="50">
        <v>0.34064279753000026</v>
      </c>
    </row>
    <row r="18" spans="2:12" x14ac:dyDescent="0.2">
      <c r="B18" s="48">
        <v>14</v>
      </c>
      <c r="C18" s="52" t="s">
        <v>52</v>
      </c>
      <c r="D18" s="50">
        <v>7.3879299799699996E-2</v>
      </c>
      <c r="E18" s="50">
        <v>0.40478750586599999</v>
      </c>
      <c r="F18" s="50">
        <v>11.489698194664104</v>
      </c>
      <c r="G18" s="50">
        <v>0.79719678653070003</v>
      </c>
      <c r="H18" s="50">
        <v>0</v>
      </c>
      <c r="I18" s="59">
        <v>1.43E-2</v>
      </c>
      <c r="J18" s="51">
        <v>0</v>
      </c>
      <c r="K18" s="51">
        <f t="shared" si="0"/>
        <v>12.779861786860504</v>
      </c>
      <c r="L18" s="50">
        <v>3.5321015232299996E-2</v>
      </c>
    </row>
    <row r="19" spans="2:12" x14ac:dyDescent="0.2">
      <c r="B19" s="48">
        <v>15</v>
      </c>
      <c r="C19" s="52" t="s">
        <v>53</v>
      </c>
      <c r="D19" s="50">
        <v>0.87614009236429968</v>
      </c>
      <c r="E19" s="50">
        <v>0.3836763003321001</v>
      </c>
      <c r="F19" s="50">
        <v>41.345733183515371</v>
      </c>
      <c r="G19" s="50">
        <v>2.7704532511539002</v>
      </c>
      <c r="H19" s="50">
        <v>0</v>
      </c>
      <c r="I19" s="59">
        <v>2.9000000000000001E-2</v>
      </c>
      <c r="J19" s="51">
        <v>0</v>
      </c>
      <c r="K19" s="51">
        <f t="shared" si="0"/>
        <v>45.405002827365678</v>
      </c>
      <c r="L19" s="50">
        <v>0.44806111489400008</v>
      </c>
    </row>
    <row r="20" spans="2:12" x14ac:dyDescent="0.2">
      <c r="B20" s="48">
        <v>16</v>
      </c>
      <c r="C20" s="52" t="s">
        <v>54</v>
      </c>
      <c r="D20" s="50">
        <v>85.922720708854058</v>
      </c>
      <c r="E20" s="50">
        <v>63.184088835653867</v>
      </c>
      <c r="F20" s="50">
        <v>230.69556663588773</v>
      </c>
      <c r="G20" s="50">
        <v>11.324865152666201</v>
      </c>
      <c r="H20" s="50">
        <v>0</v>
      </c>
      <c r="I20" s="59">
        <v>2.1567999999999996</v>
      </c>
      <c r="J20" s="51">
        <v>0</v>
      </c>
      <c r="K20" s="51">
        <f t="shared" si="0"/>
        <v>393.28404133306179</v>
      </c>
      <c r="L20" s="50">
        <v>2.6473962693110953</v>
      </c>
    </row>
    <row r="21" spans="2:12" x14ac:dyDescent="0.2">
      <c r="B21" s="48">
        <v>17</v>
      </c>
      <c r="C21" s="52" t="s">
        <v>55</v>
      </c>
      <c r="D21" s="50">
        <v>10.570824771229601</v>
      </c>
      <c r="E21" s="50">
        <v>29.932362767363799</v>
      </c>
      <c r="F21" s="50">
        <v>50.114422600987865</v>
      </c>
      <c r="G21" s="50">
        <v>5.0164950998184983</v>
      </c>
      <c r="H21" s="50">
        <v>0</v>
      </c>
      <c r="I21" s="59">
        <v>0.7087</v>
      </c>
      <c r="J21" s="51">
        <v>0</v>
      </c>
      <c r="K21" s="51">
        <f t="shared" si="0"/>
        <v>96.342805239399766</v>
      </c>
      <c r="L21" s="50">
        <v>0.69060664365870028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6.7695960252926</v>
      </c>
      <c r="E23" s="50">
        <v>14.776775260322603</v>
      </c>
      <c r="F23" s="50">
        <v>106.19055516797019</v>
      </c>
      <c r="G23" s="50">
        <v>13.428929014255486</v>
      </c>
      <c r="H23" s="50">
        <v>0</v>
      </c>
      <c r="I23" s="59">
        <v>1.8347000000000002</v>
      </c>
      <c r="J23" s="51">
        <v>0</v>
      </c>
      <c r="K23" s="51">
        <f t="shared" si="0"/>
        <v>143.00055546784088</v>
      </c>
      <c r="L23" s="50">
        <v>1.0388975964192999</v>
      </c>
    </row>
    <row r="24" spans="2:12" x14ac:dyDescent="0.2">
      <c r="B24" s="48">
        <v>20</v>
      </c>
      <c r="C24" s="52" t="s">
        <v>58</v>
      </c>
      <c r="D24" s="50">
        <v>347.16308854935829</v>
      </c>
      <c r="E24" s="50">
        <v>176.97503525474869</v>
      </c>
      <c r="F24" s="50">
        <v>945.22820911755446</v>
      </c>
      <c r="G24" s="50">
        <v>65.241821709500812</v>
      </c>
      <c r="H24" s="50">
        <v>0</v>
      </c>
      <c r="I24" s="59">
        <v>55.995935783273644</v>
      </c>
      <c r="J24" s="51">
        <v>0</v>
      </c>
      <c r="K24" s="51">
        <f t="shared" si="0"/>
        <v>1590.6040904144359</v>
      </c>
      <c r="L24" s="50">
        <v>12.424478011569892</v>
      </c>
    </row>
    <row r="25" spans="2:12" x14ac:dyDescent="0.2">
      <c r="B25" s="48">
        <v>21</v>
      </c>
      <c r="C25" s="49" t="s">
        <v>59</v>
      </c>
      <c r="D25" s="50">
        <v>1.1727069599900001E-2</v>
      </c>
      <c r="E25" s="50">
        <v>2.0021579999999998E-4</v>
      </c>
      <c r="F25" s="50">
        <v>0.6176740203630996</v>
      </c>
      <c r="G25" s="50">
        <v>6.6361957299900007E-2</v>
      </c>
      <c r="H25" s="50">
        <v>0</v>
      </c>
      <c r="I25" s="59">
        <v>0</v>
      </c>
      <c r="J25" s="51">
        <v>0</v>
      </c>
      <c r="K25" s="51">
        <f t="shared" si="0"/>
        <v>0.69596326306289957</v>
      </c>
      <c r="L25" s="50">
        <v>5.4629923319999998E-4</v>
      </c>
    </row>
    <row r="26" spans="2:12" x14ac:dyDescent="0.2">
      <c r="B26" s="48">
        <v>22</v>
      </c>
      <c r="C26" s="52" t="s">
        <v>60</v>
      </c>
      <c r="D26" s="50">
        <v>2.68559917999E-2</v>
      </c>
      <c r="E26" s="50">
        <v>2.5064306733200002E-2</v>
      </c>
      <c r="F26" s="50">
        <v>1.5320227337612997</v>
      </c>
      <c r="G26" s="50">
        <v>7.2104112997000008E-3</v>
      </c>
      <c r="H26" s="50">
        <v>0</v>
      </c>
      <c r="I26" s="59">
        <v>0.36099999999999999</v>
      </c>
      <c r="J26" s="51">
        <v>0</v>
      </c>
      <c r="K26" s="51">
        <f t="shared" si="0"/>
        <v>1.9521534435940997</v>
      </c>
      <c r="L26" s="50">
        <v>1.26413899329E-2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1.6038266666000001E-3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1.6038266666000001E-3</v>
      </c>
      <c r="L27" s="50">
        <v>3.7674442665999995E-3</v>
      </c>
    </row>
    <row r="28" spans="2:12" x14ac:dyDescent="0.2">
      <c r="B28" s="48">
        <v>24</v>
      </c>
      <c r="C28" s="49" t="s">
        <v>62</v>
      </c>
      <c r="D28" s="50">
        <v>5.6534008566599986E-2</v>
      </c>
      <c r="E28" s="50">
        <v>2.4033448000000002E-3</v>
      </c>
      <c r="F28" s="50">
        <v>2.0556662921623001</v>
      </c>
      <c r="G28" s="50">
        <v>5.33763008998E-2</v>
      </c>
      <c r="H28" s="50">
        <v>0</v>
      </c>
      <c r="I28" s="59">
        <v>0.15340000000000001</v>
      </c>
      <c r="J28" s="51">
        <v>0</v>
      </c>
      <c r="K28" s="51">
        <f t="shared" si="0"/>
        <v>2.3213799464286997</v>
      </c>
      <c r="L28" s="50">
        <v>9.9651643319999999E-4</v>
      </c>
    </row>
    <row r="29" spans="2:12" x14ac:dyDescent="0.2">
      <c r="B29" s="48">
        <v>25</v>
      </c>
      <c r="C29" s="52" t="s">
        <v>63</v>
      </c>
      <c r="D29" s="50">
        <v>23.229241197293689</v>
      </c>
      <c r="E29" s="50">
        <v>10.635533945859292</v>
      </c>
      <c r="F29" s="50">
        <v>145.07431195561733</v>
      </c>
      <c r="G29" s="50">
        <v>13.697600011659603</v>
      </c>
      <c r="H29" s="50">
        <v>0</v>
      </c>
      <c r="I29" s="59">
        <v>2.3520000000000003</v>
      </c>
      <c r="J29" s="51">
        <v>0</v>
      </c>
      <c r="K29" s="51">
        <f t="shared" si="0"/>
        <v>194.98868711042991</v>
      </c>
      <c r="L29" s="50">
        <v>2.2357710156510997</v>
      </c>
    </row>
    <row r="30" spans="2:12" x14ac:dyDescent="0.2">
      <c r="B30" s="48">
        <v>26</v>
      </c>
      <c r="C30" s="52" t="s">
        <v>64</v>
      </c>
      <c r="D30" s="50">
        <v>46.707874523091995</v>
      </c>
      <c r="E30" s="50">
        <v>2.8863054184672481</v>
      </c>
      <c r="F30" s="50">
        <v>40.413858581537482</v>
      </c>
      <c r="G30" s="50">
        <v>4.8518548346468968</v>
      </c>
      <c r="H30" s="50">
        <v>0</v>
      </c>
      <c r="I30" s="59">
        <v>0.67479999999999996</v>
      </c>
      <c r="J30" s="51">
        <v>0</v>
      </c>
      <c r="K30" s="51">
        <f t="shared" si="0"/>
        <v>95.534693357743635</v>
      </c>
      <c r="L30" s="50">
        <v>0.56206231605900014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2.3848292956975001</v>
      </c>
      <c r="G31" s="50">
        <v>1.9830275699700001E-2</v>
      </c>
      <c r="H31" s="50">
        <v>0</v>
      </c>
      <c r="I31" s="59">
        <v>2.7747000000000002</v>
      </c>
      <c r="J31" s="51">
        <v>0</v>
      </c>
      <c r="K31" s="51">
        <f t="shared" si="0"/>
        <v>5.1795935973972007</v>
      </c>
      <c r="L31" s="50">
        <v>6.4920163666499997E-2</v>
      </c>
    </row>
    <row r="32" spans="2:12" x14ac:dyDescent="0.2">
      <c r="B32" s="48">
        <v>28</v>
      </c>
      <c r="C32" s="52" t="s">
        <v>65</v>
      </c>
      <c r="D32" s="50">
        <v>5.2153221199799996E-2</v>
      </c>
      <c r="E32" s="50">
        <v>1.8991637665999998E-3</v>
      </c>
      <c r="F32" s="50">
        <v>1.3380082046273001</v>
      </c>
      <c r="G32" s="50">
        <v>7.5366443732600014E-2</v>
      </c>
      <c r="H32" s="50">
        <v>0</v>
      </c>
      <c r="I32" s="59">
        <v>0</v>
      </c>
      <c r="J32" s="51">
        <v>0</v>
      </c>
      <c r="K32" s="51">
        <f t="shared" si="0"/>
        <v>1.4674270333263002</v>
      </c>
      <c r="L32" s="50">
        <v>3.8404799799799993E-2</v>
      </c>
    </row>
    <row r="33" spans="2:15" x14ac:dyDescent="0.2">
      <c r="B33" s="48">
        <v>29</v>
      </c>
      <c r="C33" s="52" t="s">
        <v>66</v>
      </c>
      <c r="D33" s="50">
        <v>5.8081976367312995</v>
      </c>
      <c r="E33" s="50">
        <v>3.3243845663297011</v>
      </c>
      <c r="F33" s="50">
        <v>37.181008204389009</v>
      </c>
      <c r="G33" s="50">
        <v>2.2627010739193918</v>
      </c>
      <c r="H33" s="50">
        <v>0</v>
      </c>
      <c r="I33" s="59">
        <v>0.34019999999999995</v>
      </c>
      <c r="J33" s="51">
        <v>0</v>
      </c>
      <c r="K33" s="51">
        <f t="shared" si="0"/>
        <v>48.916491481369405</v>
      </c>
      <c r="L33" s="50">
        <v>0.95287140719290042</v>
      </c>
    </row>
    <row r="34" spans="2:15" x14ac:dyDescent="0.2">
      <c r="B34" s="48">
        <v>30</v>
      </c>
      <c r="C34" s="52" t="s">
        <v>67</v>
      </c>
      <c r="D34" s="50">
        <v>6.142677022360596</v>
      </c>
      <c r="E34" s="50">
        <v>4.9338996713276986</v>
      </c>
      <c r="F34" s="50">
        <v>61.515872912527634</v>
      </c>
      <c r="G34" s="50">
        <v>5.5428104945417953</v>
      </c>
      <c r="H34" s="50">
        <v>0</v>
      </c>
      <c r="I34" s="59">
        <v>2.5782000000000003</v>
      </c>
      <c r="J34" s="51">
        <v>0</v>
      </c>
      <c r="K34" s="51">
        <f t="shared" si="0"/>
        <v>80.713460100757715</v>
      </c>
      <c r="L34" s="50">
        <v>1.2566705249571004</v>
      </c>
    </row>
    <row r="35" spans="2:15" x14ac:dyDescent="0.2">
      <c r="B35" s="48">
        <v>31</v>
      </c>
      <c r="C35" s="49" t="s">
        <v>68</v>
      </c>
      <c r="D35" s="50">
        <v>1.042135333E-4</v>
      </c>
      <c r="E35" s="50">
        <v>0.47665270406660004</v>
      </c>
      <c r="F35" s="50">
        <v>1.934591741992699</v>
      </c>
      <c r="G35" s="50">
        <v>0.12840934223289999</v>
      </c>
      <c r="H35" s="50">
        <v>0</v>
      </c>
      <c r="I35" s="59">
        <v>0</v>
      </c>
      <c r="J35" s="51">
        <v>0</v>
      </c>
      <c r="K35" s="51">
        <f t="shared" si="0"/>
        <v>2.5397580018254988</v>
      </c>
      <c r="L35" s="50">
        <v>7.9206165133099998E-2</v>
      </c>
    </row>
    <row r="36" spans="2:15" x14ac:dyDescent="0.2">
      <c r="B36" s="48">
        <v>32</v>
      </c>
      <c r="C36" s="52" t="s">
        <v>69</v>
      </c>
      <c r="D36" s="50">
        <v>252.50868082795782</v>
      </c>
      <c r="E36" s="50">
        <v>23.3219594622241</v>
      </c>
      <c r="F36" s="50">
        <v>102.81768919260104</v>
      </c>
      <c r="G36" s="50">
        <v>11.969547729424383</v>
      </c>
      <c r="H36" s="50">
        <v>0</v>
      </c>
      <c r="I36" s="59">
        <v>3.0804</v>
      </c>
      <c r="J36" s="51">
        <v>0</v>
      </c>
      <c r="K36" s="51">
        <f t="shared" si="0"/>
        <v>393.69827721220736</v>
      </c>
      <c r="L36" s="50">
        <v>3.1539029761973914</v>
      </c>
    </row>
    <row r="37" spans="2:15" x14ac:dyDescent="0.2">
      <c r="B37" s="48">
        <v>33</v>
      </c>
      <c r="C37" s="52" t="s">
        <v>113</v>
      </c>
      <c r="D37" s="50">
        <v>44.215810914944974</v>
      </c>
      <c r="E37" s="50">
        <v>14.004745239148397</v>
      </c>
      <c r="F37" s="50">
        <v>136.59068283925038</v>
      </c>
      <c r="G37" s="50">
        <v>8.9253997040989965</v>
      </c>
      <c r="H37" s="50">
        <v>0</v>
      </c>
      <c r="I37" s="59">
        <v>0.95350000000000013</v>
      </c>
      <c r="J37" s="51">
        <v>0</v>
      </c>
      <c r="K37" s="51">
        <f t="shared" si="0"/>
        <v>204.69013869744273</v>
      </c>
      <c r="L37" s="50">
        <v>2.7938714759775993</v>
      </c>
    </row>
    <row r="38" spans="2:15" x14ac:dyDescent="0.2">
      <c r="B38" s="48">
        <v>34</v>
      </c>
      <c r="C38" s="52" t="s">
        <v>70</v>
      </c>
      <c r="D38" s="50">
        <v>0.29475522036630003</v>
      </c>
      <c r="E38" s="50">
        <v>0.16835719239959998</v>
      </c>
      <c r="F38" s="50">
        <v>8.3788959913461998</v>
      </c>
      <c r="G38" s="50">
        <v>0.87349544869920015</v>
      </c>
      <c r="H38" s="50">
        <v>0</v>
      </c>
      <c r="I38" s="59">
        <v>5.8999999999999997E-2</v>
      </c>
      <c r="J38" s="51">
        <v>0</v>
      </c>
      <c r="K38" s="51">
        <f t="shared" si="0"/>
        <v>9.7745038528113</v>
      </c>
      <c r="L38" s="50">
        <v>1.1112781366500001E-2</v>
      </c>
    </row>
    <row r="39" spans="2:15" x14ac:dyDescent="0.2">
      <c r="B39" s="48">
        <v>35</v>
      </c>
      <c r="C39" s="52" t="s">
        <v>71</v>
      </c>
      <c r="D39" s="50">
        <v>21.568077595288702</v>
      </c>
      <c r="E39" s="50">
        <v>21.324969012050396</v>
      </c>
      <c r="F39" s="50">
        <v>211.42328908139825</v>
      </c>
      <c r="G39" s="50">
        <v>19.282963892048446</v>
      </c>
      <c r="H39" s="50">
        <v>0</v>
      </c>
      <c r="I39" s="59">
        <v>1.9813000000000003</v>
      </c>
      <c r="J39" s="51">
        <v>0</v>
      </c>
      <c r="K39" s="51">
        <f t="shared" si="0"/>
        <v>275.58059958078576</v>
      </c>
      <c r="L39" s="50">
        <v>1.8981003140393993</v>
      </c>
    </row>
    <row r="40" spans="2:15" x14ac:dyDescent="0.2">
      <c r="B40" s="48">
        <v>36</v>
      </c>
      <c r="C40" s="52" t="s">
        <v>72</v>
      </c>
      <c r="D40" s="50">
        <v>10.883638515632599</v>
      </c>
      <c r="E40" s="50">
        <v>1.0758709802318001</v>
      </c>
      <c r="F40" s="50">
        <v>13.049528337756405</v>
      </c>
      <c r="G40" s="50">
        <v>1.0942669335632997</v>
      </c>
      <c r="H40" s="50">
        <v>0</v>
      </c>
      <c r="I40" s="59">
        <v>0</v>
      </c>
      <c r="J40" s="51">
        <v>0</v>
      </c>
      <c r="K40" s="51">
        <f t="shared" si="0"/>
        <v>26.103304767184103</v>
      </c>
      <c r="L40" s="50">
        <v>0.34794700136350004</v>
      </c>
    </row>
    <row r="41" spans="2:15" x14ac:dyDescent="0.2">
      <c r="B41" s="48">
        <v>37</v>
      </c>
      <c r="C41" s="52" t="s">
        <v>73</v>
      </c>
      <c r="D41" s="50">
        <v>15.500571742925008</v>
      </c>
      <c r="E41" s="50">
        <v>19.939004718690313</v>
      </c>
      <c r="F41" s="50">
        <v>149.05870656274308</v>
      </c>
      <c r="G41" s="50">
        <v>15.848106506258617</v>
      </c>
      <c r="H41" s="50">
        <v>0</v>
      </c>
      <c r="I41" s="59">
        <v>5.4447000000000001</v>
      </c>
      <c r="J41" s="51">
        <v>0</v>
      </c>
      <c r="K41" s="51">
        <f t="shared" si="0"/>
        <v>205.791089530617</v>
      </c>
      <c r="L41" s="50">
        <v>3.1939032996759953</v>
      </c>
    </row>
    <row r="42" spans="2:15" s="56" customFormat="1" ht="15" x14ac:dyDescent="0.2">
      <c r="B42" s="47" t="s">
        <v>11</v>
      </c>
      <c r="C42" s="53"/>
      <c r="D42" s="54">
        <f>SUM(D5:D41)</f>
        <v>996.03099001340411</v>
      </c>
      <c r="E42" s="54">
        <f t="shared" ref="E42:G42" si="1">SUM(E5:E41)</f>
        <v>475.11818290503345</v>
      </c>
      <c r="F42" s="54">
        <f t="shared" si="1"/>
        <v>2653.9161904042885</v>
      </c>
      <c r="G42" s="54">
        <f t="shared" si="1"/>
        <v>220.91159987373732</v>
      </c>
      <c r="H42" s="55">
        <f t="shared" ref="H42:L42" si="2">SUM(H5:H41)</f>
        <v>0</v>
      </c>
      <c r="I42" s="55">
        <f t="shared" si="2"/>
        <v>85.846035783273649</v>
      </c>
      <c r="J42" s="55">
        <f t="shared" si="2"/>
        <v>0</v>
      </c>
      <c r="K42" s="55">
        <f t="shared" si="2"/>
        <v>4431.8229989797373</v>
      </c>
      <c r="L42" s="55">
        <f t="shared" si="2"/>
        <v>39.971487040766696</v>
      </c>
      <c r="M42" s="60"/>
      <c r="O42" s="86"/>
    </row>
    <row r="43" spans="2:15" x14ac:dyDescent="0.2">
      <c r="B43" s="46" t="s">
        <v>89</v>
      </c>
      <c r="I43" s="57"/>
      <c r="K43" s="58"/>
      <c r="L43" s="76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  <row r="49" spans="11:11" x14ac:dyDescent="0.2">
      <c r="K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idbi</cp:lastModifiedBy>
  <cp:lastPrinted>2014-03-24T10:58:12Z</cp:lastPrinted>
  <dcterms:created xsi:type="dcterms:W3CDTF">2014-01-06T04:43:23Z</dcterms:created>
  <dcterms:modified xsi:type="dcterms:W3CDTF">2021-12-09T12:19:59Z</dcterms:modified>
</cp:coreProperties>
</file>